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26835" windowHeight="14820" tabRatio="822"/>
  </bookViews>
  <sheets>
    <sheet name="Liczba PES" sheetId="2" r:id="rId1"/>
    <sheet name="Przepływ PES" sheetId="3" r:id="rId2"/>
    <sheet name="Wsparcie OWES 2016-2018" sheetId="15" r:id="rId3"/>
    <sheet name="Wsparcie 2016-7" sheetId="5" state="hidden" r:id="rId4"/>
    <sheet name="Wsparcie 2018" sheetId="4" state="hidden" r:id="rId5"/>
    <sheet name="WTZ - szczegóły" sheetId="6" r:id="rId6"/>
    <sheet name="ZAZ - szczegóły" sheetId="7" r:id="rId7"/>
    <sheet name="ZPCh - szczegóły" sheetId="13" r:id="rId8"/>
    <sheet name="Biznes" sheetId="12" r:id="rId9"/>
    <sheet name="Definicje" sheetId="9" r:id="rId10"/>
  </sheets>
  <definedNames>
    <definedName name="_xlnm._FilterDatabase" localSheetId="0" hidden="1">'Liczba PES'!$A$2:$M$45</definedName>
  </definedNames>
  <calcPr calcId="145621"/>
</workbook>
</file>

<file path=xl/calcChain.xml><?xml version="1.0" encoding="utf-8"?>
<calcChain xmlns="http://schemas.openxmlformats.org/spreadsheetml/2006/main">
  <c r="I27" i="15" l="1"/>
  <c r="J27" i="15"/>
  <c r="H27" i="15"/>
  <c r="K6" i="15"/>
  <c r="K7" i="15"/>
  <c r="K9" i="15"/>
  <c r="K10" i="15"/>
  <c r="K11" i="15"/>
  <c r="K12" i="15"/>
  <c r="K14" i="15"/>
  <c r="K15" i="15"/>
  <c r="K16" i="15"/>
  <c r="K17" i="15"/>
  <c r="K18" i="15"/>
  <c r="K19" i="15"/>
  <c r="K20" i="15"/>
  <c r="K21" i="15"/>
  <c r="K22" i="15"/>
  <c r="K24" i="15"/>
  <c r="K25" i="15"/>
  <c r="K26" i="15"/>
  <c r="K5" i="15"/>
  <c r="P16" i="12" l="1"/>
  <c r="M21" i="12"/>
  <c r="J12" i="12"/>
  <c r="H19" i="12"/>
  <c r="C10" i="12"/>
  <c r="F70" i="12" l="1"/>
  <c r="B70" i="12"/>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70" i="12" l="1"/>
  <c r="B102" i="2"/>
  <c r="J5" i="6"/>
  <c r="AB29" i="7" l="1"/>
  <c r="Z29" i="7"/>
  <c r="X29" i="7"/>
  <c r="V29" i="7"/>
  <c r="T29" i="7"/>
  <c r="R29" i="7"/>
  <c r="P29" i="7"/>
  <c r="N29" i="7"/>
  <c r="L29" i="7"/>
  <c r="J29" i="7"/>
  <c r="AA9" i="13" l="1"/>
  <c r="Y9" i="13"/>
  <c r="W9" i="13"/>
  <c r="U9" i="13"/>
  <c r="S9" i="13"/>
  <c r="Q9" i="13"/>
  <c r="O9" i="13"/>
  <c r="M9" i="13"/>
  <c r="K9" i="13"/>
  <c r="I9" i="13"/>
  <c r="J82" i="5" l="1"/>
  <c r="J79" i="5"/>
  <c r="K85" i="4"/>
  <c r="K86" i="4"/>
  <c r="K87" i="4"/>
  <c r="K88" i="4"/>
  <c r="K89" i="4"/>
  <c r="K84" i="4"/>
  <c r="N81" i="4" l="1"/>
  <c r="N80" i="4"/>
  <c r="N79" i="4"/>
  <c r="N78" i="4"/>
  <c r="N76" i="4"/>
  <c r="N75" i="4"/>
  <c r="N74" i="4"/>
  <c r="M73" i="4"/>
  <c r="J73" i="4"/>
  <c r="N66" i="4"/>
  <c r="N65" i="4"/>
  <c r="N63" i="4"/>
  <c r="N62" i="4"/>
  <c r="N61" i="4"/>
  <c r="N60" i="4"/>
  <c r="N59" i="4"/>
  <c r="N58" i="4"/>
  <c r="N57" i="4"/>
  <c r="N56" i="4"/>
  <c r="N55" i="4"/>
  <c r="N53" i="4"/>
  <c r="N52" i="4"/>
  <c r="N51" i="4"/>
  <c r="N50" i="4"/>
  <c r="N49" i="4"/>
  <c r="N48" i="4"/>
  <c r="N47" i="4"/>
  <c r="N46" i="4"/>
  <c r="N45" i="4"/>
  <c r="N44" i="4"/>
  <c r="N43" i="4"/>
  <c r="N42" i="4"/>
  <c r="N41" i="4"/>
  <c r="N39" i="4"/>
  <c r="N38" i="4"/>
  <c r="N37" i="4"/>
  <c r="N36" i="4"/>
  <c r="N35" i="4"/>
  <c r="N73" i="4" l="1"/>
  <c r="C45" i="2"/>
  <c r="D45" i="2"/>
  <c r="E45" i="2"/>
  <c r="F45" i="2"/>
  <c r="G45" i="2"/>
  <c r="H45" i="2"/>
  <c r="I45" i="2"/>
  <c r="L45" i="2"/>
  <c r="J45" i="2"/>
  <c r="K45" i="2"/>
  <c r="B45" i="2"/>
  <c r="L46" i="2" s="1"/>
</calcChain>
</file>

<file path=xl/sharedStrings.xml><?xml version="1.0" encoding="utf-8"?>
<sst xmlns="http://schemas.openxmlformats.org/spreadsheetml/2006/main" count="1029" uniqueCount="504">
  <si>
    <t>Nazwa</t>
  </si>
  <si>
    <t>CIS</t>
  </si>
  <si>
    <t>KIS</t>
  </si>
  <si>
    <t>SP. I.</t>
  </si>
  <si>
    <t>SP. PR.</t>
  </si>
  <si>
    <t>SP. S.</t>
  </si>
  <si>
    <t>SP. Z O.O.</t>
  </si>
  <si>
    <t>WTZ</t>
  </si>
  <si>
    <t>ZAZ</t>
  </si>
  <si>
    <t>Powiat białobrzeski</t>
  </si>
  <si>
    <t>Powiat ciechanowski</t>
  </si>
  <si>
    <t>Powiat garwoliński</t>
  </si>
  <si>
    <t>Powiat gostyniński</t>
  </si>
  <si>
    <t>Powiat grodziski</t>
  </si>
  <si>
    <t>Powiat grójecki</t>
  </si>
  <si>
    <t>Powiat kozienicki</t>
  </si>
  <si>
    <t>Powiat legionowski</t>
  </si>
  <si>
    <t>Powiat lipski</t>
  </si>
  <si>
    <t>Powiat łosicki</t>
  </si>
  <si>
    <t>Powiat makowski</t>
  </si>
  <si>
    <t>Powiat miński</t>
  </si>
  <si>
    <t>Powiat mławski</t>
  </si>
  <si>
    <t>Powiat nowodworski</t>
  </si>
  <si>
    <t>Powiat ostrołęcki</t>
  </si>
  <si>
    <t>Powiat ostrowski</t>
  </si>
  <si>
    <t>Powiat otwocki</t>
  </si>
  <si>
    <t>Powiat piaseczyński</t>
  </si>
  <si>
    <t>Powiat płocki</t>
  </si>
  <si>
    <t>Powiat płoński</t>
  </si>
  <si>
    <t>Powiat pruszkowski</t>
  </si>
  <si>
    <t>Powiat przasnyski</t>
  </si>
  <si>
    <t>Powiat przysuski</t>
  </si>
  <si>
    <t>Powiat pułtuski</t>
  </si>
  <si>
    <t>Powiat radomski</t>
  </si>
  <si>
    <t>Powiat siedlecki</t>
  </si>
  <si>
    <t>Powiat sierpecki</t>
  </si>
  <si>
    <t>Powiat sochaczewski</t>
  </si>
  <si>
    <t>Powiat sokołowski</t>
  </si>
  <si>
    <t>Powiat szydłowiecki</t>
  </si>
  <si>
    <t>Powiat warszawski zachodni</t>
  </si>
  <si>
    <t>Powiat węgrowski</t>
  </si>
  <si>
    <t>Powiat wołomiński</t>
  </si>
  <si>
    <t>Powiat wyszkowski</t>
  </si>
  <si>
    <t>Powiat zwoleński</t>
  </si>
  <si>
    <t>Powiat żuromiński</t>
  </si>
  <si>
    <t>Powiat żyrardowski</t>
  </si>
  <si>
    <t>Powiat m.Ostrołęka</t>
  </si>
  <si>
    <t>Powiat m.Płock</t>
  </si>
  <si>
    <t>Powiat m.Radom</t>
  </si>
  <si>
    <t>Powiat m.Siedlce</t>
  </si>
  <si>
    <t>Powiat m. st. Warszawa</t>
  </si>
  <si>
    <t>Łącznie</t>
  </si>
  <si>
    <t>Liczba PES w podziale na powiaty województwa mazowieckiego</t>
  </si>
  <si>
    <t>Źródło: opracowanie własne MCPS</t>
  </si>
  <si>
    <t>Data aktualizacji: 23.10.2019</t>
  </si>
  <si>
    <t>Podmiot ekonomii społecznej</t>
  </si>
  <si>
    <t>Rok 2017</t>
  </si>
  <si>
    <t>Rok 2018</t>
  </si>
  <si>
    <t>Rok 2019</t>
  </si>
  <si>
    <t>Numer miesiąca</t>
  </si>
  <si>
    <t>Spółdzielnia socjalna</t>
  </si>
  <si>
    <t>Spółdzielnie pracy</t>
  </si>
  <si>
    <t>-</t>
  </si>
  <si>
    <t>Spółdzielnie inwalidów i niewidomych</t>
  </si>
  <si>
    <t>Przedsiębiorstwa społeczne</t>
  </si>
  <si>
    <t>Liczba PES zarejestrowanych w wykazach i rejestrach w podziale na typ podmiotu</t>
  </si>
  <si>
    <t>PS</t>
  </si>
  <si>
    <t>Koła gospodyń wiejskich</t>
  </si>
  <si>
    <t>ZPCh</t>
  </si>
  <si>
    <t>Źródła danych:</t>
  </si>
  <si>
    <t>Powiat</t>
  </si>
  <si>
    <t>Rok 2016</t>
  </si>
  <si>
    <t xml:space="preserve">Różnica w ilość podmiotów wynika z metodologii weryfikacji podmiotów. Baza KRS przeszukiwana była zbiorczo poprzez nazwę powiatu, wyświetlana była lista spółdzielni zarejestrowanych w danym powiecie. Niestety część podmiotów była wyświetlana mimo, że została zlikwidowana. W kwietniu dokonano weryfikacji pojedynczych podmiotów, tj. wchodzono w KRS pojedynczo na poszczególny podmiot. </t>
  </si>
  <si>
    <t>Aktualizacja rejestrow</t>
  </si>
  <si>
    <t>OTOCZENIE ES – SYSTEM WSPARCIA</t>
  </si>
  <si>
    <t>OWES</t>
  </si>
  <si>
    <r>
      <t xml:space="preserve">Liczba środowisk, które w wyniku działalności OWES przystąpiły do wspólnej realizacji przedsięwzięcia mającego na celu rozwój ekonomii społecznej                                                                         
</t>
    </r>
    <r>
      <rPr>
        <sz val="10"/>
        <color theme="0" tint="-0.499984740745262"/>
        <rFont val="Calibri"/>
        <family val="2"/>
        <charset val="238"/>
        <scheme val="minor"/>
      </rPr>
      <t>Środowisko to sformalizowana lub niesformalizowana grupa osób lub podmiotów pochodzących ze społeczności lokalnej. 
Przedsięwzięcie to aktywność realizowana w sposób sformalizowany lub niesformalizowany, która podejmowana jest przez dane środowisko i ma na celu rozwój ekonomii społecznej.</t>
    </r>
  </si>
  <si>
    <r>
      <t xml:space="preserve">Liczba zawiązanych grup inicjatywnych, które w wyniku wsparcia OWES wypracowały założenia co do utworzenia PES, w jednej z następujących form:
 </t>
    </r>
    <r>
      <rPr>
        <sz val="12"/>
        <color theme="1"/>
        <rFont val="Calibri"/>
        <family val="2"/>
        <charset val="238"/>
      </rPr>
      <t xml:space="preserve">● </t>
    </r>
    <r>
      <rPr>
        <sz val="10"/>
        <color theme="1"/>
        <rFont val="Calibri"/>
        <family val="2"/>
        <charset val="238"/>
        <scheme val="minor"/>
      </rPr>
      <t xml:space="preserve">przygotowanego lub złożonego wniosku rejestracyjnego PES,
 </t>
    </r>
    <r>
      <rPr>
        <sz val="12"/>
        <color theme="1"/>
        <rFont val="Calibri"/>
        <family val="2"/>
        <charset val="238"/>
      </rPr>
      <t xml:space="preserve">● </t>
    </r>
    <r>
      <rPr>
        <sz val="10"/>
        <color theme="1"/>
        <rFont val="Calibri"/>
        <family val="2"/>
        <charset val="238"/>
        <scheme val="minor"/>
      </rPr>
      <t xml:space="preserve">utworzonego (zarejestrowanego) PES,
 </t>
    </r>
    <r>
      <rPr>
        <sz val="12"/>
        <color theme="1"/>
        <rFont val="Calibri"/>
        <family val="2"/>
        <charset val="238"/>
      </rPr>
      <t xml:space="preserve">● </t>
    </r>
    <r>
      <rPr>
        <sz val="10"/>
        <color theme="1"/>
        <rFont val="Calibri"/>
        <family val="2"/>
        <charset val="238"/>
        <scheme val="minor"/>
      </rPr>
      <t xml:space="preserve">przygotowanego lub złożonego biznesplanu dotyczącego utworzenia PES.
</t>
    </r>
    <r>
      <rPr>
        <sz val="10"/>
        <color theme="0" tint="-0.499984740745262"/>
        <rFont val="Calibri"/>
        <family val="2"/>
        <charset val="238"/>
        <scheme val="minor"/>
      </rPr>
      <t>Grupa inicjatywna to sformalizowana lub niesformalizowana grupa osób lub podmiotów, którą łączy
wspólny cel: utworzenie PES i która dla realizacji tego celu podejmuje wspólne działania prowadzące do utworzenia PES.</t>
    </r>
  </si>
  <si>
    <r>
      <t xml:space="preserve">Liczba JST, które założyły PES lub PS przy wsparciu OWES                                                 
</t>
    </r>
    <r>
      <rPr>
        <sz val="10"/>
        <color theme="1" tint="0.34998626667073579"/>
        <rFont val="Calibri"/>
        <family val="2"/>
        <charset val="238"/>
        <scheme val="minor"/>
      </rPr>
      <t xml:space="preserve">Proszę uwzględnić wszystkie JST, które w okresie sprawozdawczym były założycielem PES lub PS (liczy się fakt rejestracji podmiotu), pod warunkiem, że utworzony przez nie podmiot jest nadal aktywny. </t>
    </r>
  </si>
  <si>
    <r>
      <t xml:space="preserve">Liczba JST i ich jednostek organizacyjnych, które w wyniku działań animacyjnych OWES kupiły produkty lub usługi od PES lub PS w ramach społecznie odpowiedzialnych zamówień publicznych, niezależnie od zastosowanego trybu zamówienia (przetarg, zapytanie ofertowe itp.) 
</t>
    </r>
    <r>
      <rPr>
        <sz val="10"/>
        <color theme="1" tint="0.34998626667073579"/>
        <rFont val="Calibri"/>
        <family val="2"/>
        <charset val="238"/>
        <scheme val="minor"/>
      </rPr>
      <t xml:space="preserve">Proszę uwzględnić wszystkie JST, które w okresie sprawozdawczym zakupiły produkty lub usługi od PS/PES w wyniku działań animacyjnych OWES </t>
    </r>
    <r>
      <rPr>
        <sz val="10"/>
        <color theme="1"/>
        <rFont val="Calibri"/>
        <family val="2"/>
        <charset val="238"/>
        <scheme val="minor"/>
      </rPr>
      <t xml:space="preserve">                                           </t>
    </r>
    <r>
      <rPr>
        <sz val="10"/>
        <color theme="1" tint="0.34998626667073579"/>
        <rFont val="Calibri"/>
        <family val="2"/>
        <charset val="238"/>
        <scheme val="minor"/>
      </rPr>
      <t xml:space="preserve">                                                                                         </t>
    </r>
  </si>
  <si>
    <r>
      <t xml:space="preserve">Liczba PES, które </t>
    </r>
    <r>
      <rPr>
        <u/>
        <sz val="12"/>
        <color theme="1"/>
        <rFont val="Calibri"/>
        <family val="2"/>
        <charset val="238"/>
        <scheme val="minor"/>
      </rPr>
      <t>dzięki działaniom OWES</t>
    </r>
    <r>
      <rPr>
        <sz val="10"/>
        <color theme="1"/>
        <rFont val="Calibri"/>
        <family val="2"/>
        <charset val="238"/>
        <scheme val="minor"/>
      </rPr>
      <t xml:space="preserve"> włączyły się w działalność partnerstw rozwojowych (sieciowanie, klastry, franczyzy itp.).  
</t>
    </r>
    <r>
      <rPr>
        <sz val="10"/>
        <color theme="1" tint="0.499984740745262"/>
        <rFont val="Calibri"/>
        <family val="2"/>
        <charset val="238"/>
        <scheme val="minor"/>
      </rPr>
      <t>Uwaga: przez partnerstwo rozwojowe rozumiemy wszelkie formy współpracy na poziomie lokalnym, regionalnym lub krajowym, nie tylko te związane z ekonomią społeczną. 
Uwaga: nie wliczamy tu PES włączających się w sieci lub partnerstwa organizowane na poziomie regionalnym przez ROPS</t>
    </r>
  </si>
  <si>
    <t>Wsparcie PES i PS</t>
  </si>
  <si>
    <r>
      <t xml:space="preserve">Liczba istniejących PES przekształconych w PS przy wsparciu OWES 
</t>
    </r>
    <r>
      <rPr>
        <sz val="10"/>
        <color theme="0" tint="-0.499984740745262"/>
        <rFont val="Calibri"/>
        <family val="2"/>
        <charset val="238"/>
        <scheme val="minor"/>
      </rPr>
      <t>Proszę uwzględnić tylko te podmioty, którym nadano status PS w okresie sprawozdawczym.</t>
    </r>
  </si>
  <si>
    <t>w tym:</t>
  </si>
  <si>
    <t>przekształconych przy wykorzystaniu dotacji lub wsparcia pomostowego udzielonego przez OWES</t>
  </si>
  <si>
    <r>
      <t>Liczba utworzonych</t>
    </r>
    <r>
      <rPr>
        <sz val="12"/>
        <rFont val="Calibri"/>
        <family val="2"/>
        <charset val="238"/>
        <scheme val="minor"/>
      </rPr>
      <t xml:space="preserve"> nowych PS</t>
    </r>
    <r>
      <rPr>
        <sz val="10"/>
        <color theme="1"/>
        <rFont val="Calibri"/>
        <family val="2"/>
        <charset val="238"/>
        <scheme val="minor"/>
      </rPr>
      <t xml:space="preserve"> przy wsparciu OWES 
</t>
    </r>
    <r>
      <rPr>
        <sz val="10"/>
        <color theme="0" tint="-0.499984740745262"/>
        <rFont val="Calibri"/>
        <family val="2"/>
        <charset val="238"/>
        <scheme val="minor"/>
      </rPr>
      <t>Proszę uwzględnić tylko te podmioty, którym nadano status PS w okresie sprawozdawczym.</t>
    </r>
  </si>
  <si>
    <t>utworzonych przy wykorzystaniu dotacji lub wsparcia pomostowego udzielonego przez OWES</t>
  </si>
  <si>
    <r>
      <t xml:space="preserve">Liczba utworzonych jednostek reintegracyjnych (CIS, KIS, ZAZ, WTZ)                                                  </t>
    </r>
    <r>
      <rPr>
        <sz val="10"/>
        <color theme="1" tint="0.34998626667073579"/>
        <rFont val="Calibri"/>
        <family val="2"/>
        <charset val="238"/>
        <scheme val="minor"/>
      </rPr>
      <t xml:space="preserve">                                      
</t>
    </r>
    <r>
      <rPr>
        <sz val="10"/>
        <color theme="0" tint="-0.499984740745262"/>
        <rFont val="Calibri"/>
        <family val="2"/>
        <charset val="238"/>
        <scheme val="minor"/>
      </rPr>
      <t>Proszę uwzględnić tylko te podmioty, które zostały wpisane do rejestrów w okresie sprawozdawczym.</t>
    </r>
  </si>
  <si>
    <r>
      <t xml:space="preserve">Liczba pozostałych PES utworzonych przy wsparciu OWES                                                      </t>
    </r>
    <r>
      <rPr>
        <sz val="10"/>
        <color theme="1" tint="0.34998626667073579"/>
        <rFont val="Calibri"/>
        <family val="2"/>
        <charset val="238"/>
        <scheme val="minor"/>
      </rPr>
      <t xml:space="preserve">                                      
Należy wykazać liczbę innych PES powstałych przy wsparciu OWES poza wymienionymi w wierszach: 14, 16, 18. Proszę uwzględnić tylko te podmioty, które zostały zarejestrowane w KRS w okresie sprawozdawczym.</t>
    </r>
  </si>
  <si>
    <t xml:space="preserve">Liczba istniejących PES wspartych przez OWES w formie doradztwa lub szkoleń                                          </t>
  </si>
  <si>
    <t>według rodzaju podmiotu</t>
  </si>
  <si>
    <t xml:space="preserve">liczba istniejących przedsiębiorstw społecznych                                                                                                                                  </t>
  </si>
  <si>
    <t>liczba istniejących jednostek reintegracyjnych (CIS, KIS, ZAZ, WTZ)</t>
  </si>
  <si>
    <t>Liczba PES wspartych w formie doradztwa lub szkoleń w zakresie korzystania ze zwrotnych instrumentów finansowych</t>
  </si>
  <si>
    <r>
      <t xml:space="preserve">liczba PES, które w wyniku udzielonego wsparcia finalnie skorzystały ze zwrotnych instrumentów finansowych (np. otrzymały pożyczkę)
</t>
    </r>
    <r>
      <rPr>
        <sz val="10"/>
        <color theme="0" tint="-0.499984740745262"/>
        <rFont val="Calibri"/>
        <family val="2"/>
        <charset val="238"/>
        <scheme val="minor"/>
      </rPr>
      <t xml:space="preserve">Należy wykazać liczbę PES, które OWES wspierał w ubieganiu się o pożyczkę, a po udzieleniu wsparcia otrzymal informację zwrotną od PES, że taka pożyczka została mu udzielona. Nie należy wykazywać w tym miejscu danych zbiorczych o udzielonych pożyczkach, pochodzących od pośredników finanowych czy z innych źródeł. </t>
    </r>
  </si>
  <si>
    <t>Liczba PES wspartych poprzez doradztwo lub szkolenia w procesie ubiegania się o zamówienia publiczne z zastosowaniem aspektów społecznych</t>
  </si>
  <si>
    <r>
      <t xml:space="preserve">liczba PES, które w wyniku udzielonego wsparcia finalnie zrealizowały zamówienie publiczne z zastosowaniem aspektów społecznych 
</t>
    </r>
    <r>
      <rPr>
        <sz val="10"/>
        <color theme="1" tint="0.499984740745262"/>
        <rFont val="Calibri"/>
        <family val="2"/>
        <charset val="238"/>
        <scheme val="minor"/>
      </rPr>
      <t>Należy  uwzględnić te zamówienia, na których realizację podpisano umowy w okresie sprawozdawcznym</t>
    </r>
  </si>
  <si>
    <t xml:space="preserve">Utworzone miejsca pracy w wyniku działań OWES     </t>
  </si>
  <si>
    <r>
      <t xml:space="preserve">Liczba miejsc pracy utworzonych w przedsiębiorstwach społecznych      
</t>
    </r>
    <r>
      <rPr>
        <i/>
        <sz val="10"/>
        <color theme="1"/>
        <rFont val="Calibri"/>
        <family val="2"/>
        <charset val="238"/>
        <scheme val="minor"/>
      </rPr>
      <t>UWAGA: Liczba miejsc pracy ogółem powinna odpowiadać</t>
    </r>
    <r>
      <rPr>
        <i/>
        <sz val="10"/>
        <rFont val="Calibri"/>
        <family val="2"/>
        <charset val="238"/>
        <scheme val="minor"/>
      </rPr>
      <t>sumie z wierszy 29, 30,31 i 32 oraz sumie z wierszy 33, 34.</t>
    </r>
    <r>
      <rPr>
        <sz val="12"/>
        <color rgb="FFFF0000"/>
        <rFont val="Calibri"/>
        <family val="2"/>
        <charset val="129"/>
        <scheme val="minor"/>
      </rPr>
      <t xml:space="preserve"> </t>
    </r>
    <r>
      <rPr>
        <i/>
        <sz val="10"/>
        <rFont val="Calibri"/>
        <family val="2"/>
        <charset val="238"/>
        <scheme val="minor"/>
      </rPr>
      <t xml:space="preserve">Suma z wierszy   29,30,31 i 32 musi być równa sumie wierszy 33 i 34. </t>
    </r>
    <r>
      <rPr>
        <sz val="12"/>
        <rFont val="Calibri"/>
        <family val="2"/>
        <charset val="238"/>
        <scheme val="minor"/>
      </rPr>
      <t xml:space="preserve">                     </t>
    </r>
    <r>
      <rPr>
        <sz val="10"/>
        <color theme="1"/>
        <rFont val="Calibri"/>
        <family val="2"/>
        <charset val="238"/>
        <scheme val="minor"/>
      </rPr>
      <t xml:space="preserve">            
</t>
    </r>
    <r>
      <rPr>
        <sz val="10"/>
        <color theme="1" tint="0.34998626667073579"/>
        <rFont val="Calibri"/>
        <family val="2"/>
        <charset val="238"/>
        <scheme val="minor"/>
      </rPr>
      <t xml:space="preserve">Za miejsce pracy uznaje się stanowisko pracy, zajmowane na podstawie umowy o pracę, spółdzielczej umowy o pracę lub umowy cywilnoprawnej, w przypadku którego  wymiar czasu pracy odpowiada minimum 1/4 etatu. </t>
    </r>
  </si>
  <si>
    <t>według źródeł finansowania</t>
  </si>
  <si>
    <r>
      <t xml:space="preserve">Liczba miejsc pracy utworzonych dzięki dotacjom z EFS                                                       </t>
    </r>
    <r>
      <rPr>
        <sz val="10"/>
        <color theme="1" tint="0.34998626667073579"/>
        <rFont val="Calibri"/>
        <family val="2"/>
        <charset val="238"/>
        <scheme val="minor"/>
      </rPr>
      <t xml:space="preserve"> </t>
    </r>
  </si>
  <si>
    <r>
      <t xml:space="preserve">Liczba miejsc pracy utworzonych dzięki dotacjom z FP                                                       </t>
    </r>
    <r>
      <rPr>
        <sz val="10"/>
        <color theme="1" tint="0.34998626667073579"/>
        <rFont val="Calibri"/>
        <family val="2"/>
        <charset val="238"/>
        <scheme val="minor"/>
      </rPr>
      <t xml:space="preserve"> </t>
    </r>
  </si>
  <si>
    <t xml:space="preserve">Liczba miejsc pracy utworzonych dzięki dotacjom z PFRON      </t>
  </si>
  <si>
    <r>
      <t xml:space="preserve">Liczba miejsc pracy utworzonych bez udziału dotacji                                  </t>
    </r>
    <r>
      <rPr>
        <sz val="10"/>
        <color theme="1" tint="0.34998626667073579"/>
        <rFont val="Calibri"/>
        <family val="2"/>
        <charset val="238"/>
        <scheme val="minor"/>
      </rPr>
      <t xml:space="preserve"> </t>
    </r>
  </si>
  <si>
    <r>
      <t xml:space="preserve">według </t>
    </r>
    <r>
      <rPr>
        <sz val="10"/>
        <color theme="1"/>
        <rFont val="Calibri"/>
        <family val="2"/>
        <charset val="238"/>
        <scheme val="minor"/>
      </rPr>
      <t>rodzaju podmiotu</t>
    </r>
  </si>
  <si>
    <r>
      <t xml:space="preserve">Liczba miejsc pracy utworzonych w nowych PS                                                                  </t>
    </r>
    <r>
      <rPr>
        <sz val="10"/>
        <color theme="1" tint="0.34998626667073579"/>
        <rFont val="Calibri"/>
        <family val="2"/>
        <charset val="238"/>
        <scheme val="minor"/>
      </rPr>
      <t xml:space="preserve"> </t>
    </r>
  </si>
  <si>
    <r>
      <t xml:space="preserve">Liczba miejsc pracy utworzonych w istniejących PS                                                                  </t>
    </r>
    <r>
      <rPr>
        <sz val="10"/>
        <color theme="1" tint="0.34998626667073579"/>
        <rFont val="Calibri"/>
        <family val="2"/>
        <charset val="238"/>
        <scheme val="minor"/>
      </rPr>
      <t xml:space="preserve"> </t>
    </r>
  </si>
  <si>
    <r>
      <t xml:space="preserve">Liczba miejsc pracy utworzonych w PS, w ramach których pracownicy pracują na podstawie stosunku pracy (w tym spółdzielczej umowy o pracę).   
</t>
    </r>
    <r>
      <rPr>
        <sz val="10"/>
        <color theme="0" tint="-0.499984740745262"/>
        <rFont val="Calibri"/>
        <family val="2"/>
        <charset val="238"/>
        <scheme val="minor"/>
      </rPr>
      <t>W wierszu należy wykazać wartość wskazaną w wierszu 28, tylko z wyłączeniem zatrudnienia na podstawie umów cywilnoprawnych.</t>
    </r>
  </si>
  <si>
    <r>
      <t xml:space="preserve">Liczba utworzonych miejsc pracy, w ramach których pracownicy pracują na podstawie stosunku pracy w przeliczeniu na pełne etaty.    
</t>
    </r>
    <r>
      <rPr>
        <sz val="10"/>
        <color theme="1" tint="0.34998626667073579"/>
        <rFont val="Calibri"/>
        <family val="2"/>
        <charset val="238"/>
        <scheme val="minor"/>
      </rPr>
      <t xml:space="preserve">Obliczeń należy dokonać poprzez zsumowanie wszystkich osób zatrudnionych na pełnym etacie oraz ułamków odpowiadających osobom zatrudnionym na części etatów.        </t>
    </r>
    <r>
      <rPr>
        <sz val="10"/>
        <color theme="1"/>
        <rFont val="Calibri"/>
        <family val="2"/>
        <charset val="238"/>
        <scheme val="minor"/>
      </rPr>
      <t xml:space="preserve"> </t>
    </r>
    <r>
      <rPr>
        <sz val="10"/>
        <color theme="1" tint="0.34998626667073579"/>
        <rFont val="Calibri"/>
        <family val="2"/>
        <charset val="238"/>
      </rPr>
      <t/>
    </r>
  </si>
  <si>
    <t>Trwałość PS</t>
  </si>
  <si>
    <r>
      <t xml:space="preserve">Liczba PS powstałych przy wsparciu OWES, którym w okresie sprawozdawczym upłynęło 24 miesiące od rozpoczęcia działalności.     
</t>
    </r>
    <r>
      <rPr>
        <sz val="10"/>
        <color theme="1" tint="0.499984740745262"/>
        <rFont val="Calibri"/>
        <family val="2"/>
        <charset val="238"/>
        <scheme val="minor"/>
      </rPr>
      <t>Proszę uwzględnić przedsiębiorstwa, dla których okres 24 m-cy od utworzenia upłynął w danym okresie sprawozdawczym.</t>
    </r>
    <r>
      <rPr>
        <sz val="12"/>
        <color theme="1" tint="0.499984740745262"/>
        <rFont val="Calibri"/>
        <family val="2"/>
        <charset val="238"/>
        <scheme val="minor"/>
      </rPr>
      <t xml:space="preserve"> </t>
    </r>
    <r>
      <rPr>
        <sz val="10"/>
        <color theme="1" tint="0.499984740745262"/>
        <rFont val="Calibri"/>
        <family val="2"/>
        <charset val="238"/>
        <scheme val="minor"/>
      </rPr>
      <t/>
    </r>
  </si>
  <si>
    <r>
      <t xml:space="preserve">Liczba miejsc pracy, które zostały utrzymane przez 24 miesiące od ich utworzenia.                                              
</t>
    </r>
    <r>
      <rPr>
        <sz val="10"/>
        <color theme="1" tint="0.34998626667073579"/>
        <rFont val="Calibri"/>
        <family val="2"/>
        <charset val="238"/>
        <scheme val="minor"/>
      </rPr>
      <t>Proszę uwzględnić miejsca pracy, dla których okres 24 m-cy od utworzenia upłynął w danym okresie sprawozdawczym.</t>
    </r>
  </si>
  <si>
    <t>Animacja lokalna</t>
  </si>
  <si>
    <t>SUMA</t>
  </si>
  <si>
    <r>
      <t>Wpływy ogółem</t>
    </r>
    <r>
      <rPr>
        <sz val="12"/>
        <color theme="1" tint="0.34998626667073579"/>
        <rFont val="Calibri"/>
        <family val="2"/>
        <charset val="238"/>
        <scheme val="minor"/>
      </rPr>
      <t xml:space="preserve">                                                                                                                                          </t>
    </r>
    <r>
      <rPr>
        <sz val="12"/>
        <color theme="1" tint="0.34998626667073579"/>
        <rFont val="Calibri"/>
        <family val="2"/>
        <charset val="238"/>
      </rPr>
      <t xml:space="preserve"> 
</t>
    </r>
    <r>
      <rPr>
        <sz val="10"/>
        <color theme="0" tint="-0.499984740745262"/>
        <rFont val="Calibri"/>
        <family val="2"/>
        <charset val="238"/>
        <scheme val="minor"/>
      </rPr>
      <t xml:space="preserve">Proszę wykazać wpływy z wszystkich źródeł, </t>
    </r>
    <r>
      <rPr>
        <u/>
        <sz val="10"/>
        <color theme="0" tint="-0.499984740745262"/>
        <rFont val="Calibri"/>
        <family val="2"/>
        <charset val="238"/>
        <scheme val="minor"/>
      </rPr>
      <t xml:space="preserve">związane z działalnością OWES </t>
    </r>
    <r>
      <rPr>
        <sz val="10"/>
        <color theme="0" tint="-0.499984740745262"/>
        <rFont val="Calibri"/>
        <family val="2"/>
        <charset val="238"/>
        <scheme val="minor"/>
      </rPr>
      <t xml:space="preserve">(prosimy nie podawać wpływów całej organizacji jeśli prowadzi ona inne działania poza OWES). 
</t>
    </r>
    <r>
      <rPr>
        <b/>
        <sz val="10"/>
        <color theme="0" tint="-0.499984740745262"/>
        <rFont val="Calibri"/>
        <family val="2"/>
        <charset val="238"/>
        <scheme val="minor"/>
      </rPr>
      <t>UWAGA: Wartość wpływów ogółem powinna odpowiadać sumie wartości z wierszy 6,7,8.</t>
    </r>
  </si>
  <si>
    <t>wpływy z projektów współfinansowanych z Europejskiego Funduszu Społecznego</t>
  </si>
  <si>
    <r>
      <t xml:space="preserve">wpływy ze sprzedaży usług OWES 
</t>
    </r>
    <r>
      <rPr>
        <sz val="10"/>
        <color theme="0" tint="-0.499984740745262"/>
        <rFont val="Calibri"/>
        <family val="2"/>
        <charset val="238"/>
        <scheme val="minor"/>
      </rPr>
      <t>W tym punkcie należy wykazać ewentualne wpływy pochodzące ze świadczenia własnych usług na rzecz podmiotów ekonomii społecznej.</t>
    </r>
  </si>
  <si>
    <r>
      <t xml:space="preserve">wpływy z innych źródeł 
</t>
    </r>
    <r>
      <rPr>
        <sz val="10"/>
        <color theme="0" tint="-0.499984740745262"/>
        <rFont val="Calibri"/>
        <family val="2"/>
        <charset val="238"/>
        <scheme val="minor"/>
      </rPr>
      <t>(np. wkład własny, budżet państwa etc.)</t>
    </r>
  </si>
  <si>
    <t>- jakich?</t>
  </si>
  <si>
    <t>...................PAFW, wkład własny osobowy.........................................</t>
  </si>
  <si>
    <r>
      <t xml:space="preserve">Wydatki ogółem                                                                                                                                  </t>
    </r>
    <r>
      <rPr>
        <sz val="12"/>
        <color theme="1" tint="0.34998626667073579"/>
        <rFont val="Calibri"/>
        <family val="2"/>
        <charset val="238"/>
        <scheme val="minor"/>
      </rPr>
      <t xml:space="preserve"> 
</t>
    </r>
    <r>
      <rPr>
        <sz val="10"/>
        <color theme="1" tint="0.34998626667073579"/>
        <rFont val="Calibri"/>
        <family val="2"/>
        <charset val="238"/>
        <scheme val="minor"/>
      </rPr>
      <t>Proszę wykazać całkowitą kwotę poniesionych wydatków, związanych z działalnością OWES uwzględniając również koszty pośrednie</t>
    </r>
    <r>
      <rPr>
        <sz val="10"/>
        <color theme="1" tint="0.499984740745262"/>
        <rFont val="Calibri"/>
        <family val="2"/>
        <charset val="238"/>
        <scheme val="minor"/>
      </rPr>
      <t xml:space="preserve"> 
</t>
    </r>
    <r>
      <rPr>
        <b/>
        <sz val="10"/>
        <color theme="1" tint="0.499984740745262"/>
        <rFont val="Calibri"/>
        <family val="2"/>
        <charset val="238"/>
        <scheme val="minor"/>
      </rPr>
      <t xml:space="preserve">UWAGA: Wartość wydatków ogółem </t>
    </r>
    <r>
      <rPr>
        <b/>
        <u/>
        <sz val="10"/>
        <color theme="1" tint="0.499984740745262"/>
        <rFont val="Calibri"/>
        <family val="2"/>
        <charset val="238"/>
        <scheme val="minor"/>
      </rPr>
      <t xml:space="preserve">nie musi </t>
    </r>
    <r>
      <rPr>
        <b/>
        <sz val="10"/>
        <color theme="1" tint="0.499984740745262"/>
        <rFont val="Calibri"/>
        <family val="2"/>
        <charset val="238"/>
        <scheme val="minor"/>
      </rPr>
      <t>odpowiadać sumie wartości z wierszy 11,12,13.</t>
    </r>
  </si>
  <si>
    <t>środki przekazane w ramach dotacji na utworzenie miejsc pracy</t>
  </si>
  <si>
    <r>
      <t xml:space="preserve">środki przekazane na wsparcie pomostowe 
</t>
    </r>
    <r>
      <rPr>
        <sz val="10"/>
        <color theme="1" tint="0.499984740745262"/>
        <rFont val="Calibri"/>
        <family val="2"/>
        <charset val="238"/>
        <scheme val="minor"/>
      </rPr>
      <t xml:space="preserve">Proszę uwzględnić jedynie środki finansowe bezpośrednio przekazane PS, a nie np. koszty doradztwa. </t>
    </r>
  </si>
  <si>
    <t>doradztwo i szkolenia</t>
  </si>
  <si>
    <t>Część 2. Dane o działaniach OWES</t>
  </si>
  <si>
    <t>OWES FRSO-SOKiAL - Biuro</t>
  </si>
  <si>
    <t>OWES FISE BORIS FRSO</t>
  </si>
  <si>
    <t>OWES BORIS FISE</t>
  </si>
  <si>
    <t>mOWES</t>
  </si>
  <si>
    <t>OWES Mazowsza Płockiego</t>
  </si>
  <si>
    <t>brak danych</t>
  </si>
  <si>
    <t>Część 3. Dane finansowe OWES</t>
  </si>
  <si>
    <t>Wszystkie kwoty proszę wpisać w pełnych złotych</t>
  </si>
  <si>
    <t>Proszę uwzgędnić wpływy i wydatki, które miały miejsce w okresie sprawozdawczym.</t>
  </si>
  <si>
    <t>Lista wspartych PES</t>
  </si>
  <si>
    <t>Dane finansowe</t>
  </si>
  <si>
    <t>Różnica</t>
  </si>
  <si>
    <t>CISI</t>
  </si>
  <si>
    <t>Suma końcowa</t>
  </si>
  <si>
    <t>Etykiety wierszy</t>
  </si>
  <si>
    <t>Suma z Czy podmiot powstał przy wsparciu OWES?</t>
  </si>
  <si>
    <t>Suma z szkolenia</t>
  </si>
  <si>
    <t xml:space="preserve">Suma z doradztwo dotyczące zwrotnych instrumentów finansowych </t>
  </si>
  <si>
    <t xml:space="preserve">Suma z doradztwo dotyczące zamówień publicznych </t>
  </si>
  <si>
    <t>Suma z inne rodzaje doradztwa</t>
  </si>
  <si>
    <t>Suma z dotacja</t>
  </si>
  <si>
    <t>Suma z wsparcie pomostowe</t>
  </si>
  <si>
    <t xml:space="preserve">Suma z Wartość udzielonego przez OWES wsparcia finansowego (dotacje i wsparcie pomostowe) w danym okresie w zł </t>
  </si>
  <si>
    <t>Fundacja</t>
  </si>
  <si>
    <t>klub sportowy</t>
  </si>
  <si>
    <t>SPÓŁDZIELNIA INWALIDÓW I NIEWIDOMYCH</t>
  </si>
  <si>
    <t>SPÓŁDZIELNIA SOCJALNA</t>
  </si>
  <si>
    <t>spółka non profit</t>
  </si>
  <si>
    <t>stow. kultury fiz.</t>
  </si>
  <si>
    <t>STOWARZYSZENIE</t>
  </si>
  <si>
    <t>Stowarzyszenie zwykłe</t>
  </si>
  <si>
    <t>UKS</t>
  </si>
  <si>
    <t>WARSZTAT TERAPII ZAJĘCIOWEJ</t>
  </si>
  <si>
    <t>ZAKŁAD AKTYWNOŚCI ZAWODOWEJ</t>
  </si>
  <si>
    <t>OWES za 2018</t>
  </si>
  <si>
    <t>OWES za 2016-2017</t>
  </si>
  <si>
    <t xml:space="preserve">Liczba istniejących PES przekształconych w PS przy wsparciu OWES </t>
  </si>
  <si>
    <t>w tym</t>
  </si>
  <si>
    <t xml:space="preserve">Liczba istniejących podmiotów ekonomii społecznej wspartych przez OWES w formie doradztwa lub szkoleń                                          </t>
  </si>
  <si>
    <t>Liczba PES wspartych w zakresie korzystania ze zwrotnych instrumentów finansowych</t>
  </si>
  <si>
    <t>liczba PES, które finalnie skorzystały ze zwrotnych instrumentów finansowych (np. otrzymały pożyczkę)</t>
  </si>
  <si>
    <t>Liczba PES wspartych w procesie ubiegania się o zamówienia publiczne z zastosowaniem aspektów społecznych</t>
  </si>
  <si>
    <t>według rodzaju dotacji</t>
  </si>
  <si>
    <t xml:space="preserve">Liczba miejsc pracy utworzonych w PS, w ramach których pracownicy pracują na podstawie stosunku pracy (w tym spółdzielczej umowy o pracę).               </t>
  </si>
  <si>
    <t>w tym osiągnęły za ostatni rok obrotowy roczny przychód ze sprzedaży dóbr i usług na poziomie nie niższym niż 150 tys. zł</t>
  </si>
  <si>
    <t>Liczba przedsiębiorstw społecznych, które zakończyły lub zawiesiły działalność przed upływem 24. miesięca od dnia rozpoczęcia przez nich działalności</t>
  </si>
  <si>
    <r>
      <t>Wpływy ogółem</t>
    </r>
    <r>
      <rPr>
        <sz val="12"/>
        <color theme="1" tint="0.34998626667073579"/>
        <rFont val="Calibri"/>
        <family val="2"/>
        <charset val="238"/>
      </rPr>
      <t xml:space="preserve">                                                                                                                                           
</t>
    </r>
    <r>
      <rPr>
        <sz val="10"/>
        <color theme="1" tint="0.34998626667073579"/>
        <rFont val="Calibri"/>
        <family val="2"/>
        <charset val="238"/>
      </rPr>
      <t xml:space="preserve">Proszę wykazać wpływy </t>
    </r>
    <r>
      <rPr>
        <sz val="10"/>
        <rFont val="Calibri"/>
        <family val="2"/>
        <charset val="238"/>
      </rPr>
      <t xml:space="preserve">z wszystkich źródeł, </t>
    </r>
    <r>
      <rPr>
        <u/>
        <sz val="10"/>
        <color theme="1" tint="0.34998626667073579"/>
        <rFont val="Calibri"/>
        <family val="2"/>
        <charset val="238"/>
      </rPr>
      <t xml:space="preserve">związane z działalnością OWES </t>
    </r>
    <r>
      <rPr>
        <sz val="10"/>
        <color theme="1" tint="0.34998626667073579"/>
        <rFont val="Calibri"/>
        <family val="2"/>
        <charset val="238"/>
      </rPr>
      <t>(prosimy nie podawać wpływów całej organizacji, jeśli prowadzi one inne działania poza OWES). 
UWAGA: Wartość wpływów w ogółem powinna odpowiadać sumie wartości z wierszy 6,7,8.</t>
    </r>
  </si>
  <si>
    <t>Wpływy z projektów współfinansowanych z Europejskiego Funduszu Społecznego</t>
  </si>
  <si>
    <t>Wpływy ze sprzedaży usług OWES</t>
  </si>
  <si>
    <t>Wpływy z innych źródeł</t>
  </si>
  <si>
    <t>……….............................................................</t>
  </si>
  <si>
    <r>
      <t xml:space="preserve">Wydatki ogółem                                                                                                                                  </t>
    </r>
    <r>
      <rPr>
        <sz val="12"/>
        <color theme="1" tint="0.34998626667073579"/>
        <rFont val="Calibri"/>
        <family val="2"/>
        <charset val="238"/>
      </rPr>
      <t xml:space="preserve"> 
</t>
    </r>
    <r>
      <rPr>
        <sz val="10"/>
        <color theme="1" tint="0.34998626667073579"/>
        <rFont val="Calibri"/>
        <family val="2"/>
        <charset val="238"/>
      </rPr>
      <t>Proszę wykazać całkowita kwotę poniesionych wydatków związanych z działalnością OWES, uwzględniając również koszty pośrednie</t>
    </r>
    <r>
      <rPr>
        <sz val="10"/>
        <color theme="1" tint="0.499984740745262"/>
        <rFont val="Calibri"/>
        <family val="2"/>
        <charset val="238"/>
      </rPr>
      <t xml:space="preserve">. </t>
    </r>
    <r>
      <rPr>
        <sz val="10"/>
        <color theme="0" tint="-0.499984740745262"/>
        <rFont val="Calibri"/>
        <family val="2"/>
        <charset val="238"/>
      </rPr>
      <t xml:space="preserve">Wydatki na organizację wizyt studyjnych należy uwzględnić w odpowiednim wierszu, w zależności od tego czemu służyła wizyta, np. powstawaniu nowych PES - animacja, zakładaniu PS - tworzenie PS. </t>
    </r>
    <r>
      <rPr>
        <sz val="10"/>
        <color theme="1" tint="0.34998626667073579"/>
        <rFont val="Calibri"/>
        <family val="2"/>
        <charset val="238"/>
      </rPr>
      <t xml:space="preserve">
UWAGA: </t>
    </r>
    <r>
      <rPr>
        <i/>
        <sz val="10"/>
        <color theme="1" tint="0.34998626667073579"/>
        <rFont val="Calibri"/>
        <family val="2"/>
        <charset val="238"/>
      </rPr>
      <t xml:space="preserve">Wartość wydatków ogółem powinna odpowiadać sumie wartości z wierszy </t>
    </r>
    <r>
      <rPr>
        <i/>
        <sz val="10"/>
        <color theme="0" tint="-0.499984740745262"/>
        <rFont val="Calibri"/>
        <family val="2"/>
        <charset val="238"/>
      </rPr>
      <t>11, 12,15,18,19, 20.</t>
    </r>
  </si>
  <si>
    <t>na działalność związaną z animacją</t>
  </si>
  <si>
    <r>
      <t xml:space="preserve">na tworzenie PS
</t>
    </r>
    <r>
      <rPr>
        <sz val="10"/>
        <color theme="1" tint="0.499984740745262"/>
        <rFont val="Calibri"/>
        <family val="2"/>
        <charset val="238"/>
      </rPr>
      <t>UWAGA: 1) W tej pozycji należy uwzględnić wartość przekazanej dotacji i wsparcia pomostowego  w formie finansowej związanych bezpośrednio z tworzeniem nowego PS, a wartość doradztwa i innych usług z tym związanych uwzględnić w wierszu "doradztwo i szkolenia".
2) Należy uwzględnić wartość środków faktycznie wypłaconych w danym okresie sprawozdawczym. 
3) Przekształcenie istniejącego PES w PS traktujemy w tym miejscu  jako tworzenie PS.</t>
    </r>
  </si>
  <si>
    <r>
      <t xml:space="preserve">środki przekazane na wsparcie pomostowe 
</t>
    </r>
    <r>
      <rPr>
        <sz val="10"/>
        <color theme="1" tint="0.499984740745262"/>
        <rFont val="Calibri"/>
        <family val="2"/>
        <charset val="238"/>
      </rPr>
      <t xml:space="preserve">Proszę uwzględnić jedynie środki finansowe bezpośrednio przekazane PS, a nie np. koszty doradztwa. </t>
    </r>
  </si>
  <si>
    <r>
      <t xml:space="preserve">na wsparcie istniejących PS
</t>
    </r>
    <r>
      <rPr>
        <sz val="10"/>
        <color theme="1" tint="0.499984740745262"/>
        <rFont val="Calibri"/>
        <family val="2"/>
        <charset val="238"/>
      </rPr>
      <t>UWAGA: 1) W tej pozycji należy uwzględnić wartość przekazanej dotacji i wsparcia pomostowego  w formie finansowej związanych bezpośrednio  z tworzeniem nowego miejsca pracy w istniejących PS, a wartość doradztwa i innych usług z tym związanych uwzględnić w wierszu "doradztwo i szkolenia".
2) Należy uwzględnić wartość środków faktycznie wypłaconych w danym okresie sprawozdawczym.</t>
    </r>
  </si>
  <si>
    <t>koszty pośrednie, w tym koszty administracyjne i zarządzania</t>
  </si>
  <si>
    <r>
      <t xml:space="preserve">inne wydatki 
</t>
    </r>
    <r>
      <rPr>
        <sz val="10"/>
        <color theme="0" tint="-0.499984740745262"/>
        <rFont val="Calibri"/>
        <family val="2"/>
        <charset val="238"/>
      </rPr>
      <t>np. mikrogranty na rozpoczęcie działalności gospodarczej</t>
    </r>
  </si>
  <si>
    <t xml:space="preserve">                                                                                                                                                                                                                                                                                                                                                                                                                                                         </t>
  </si>
  <si>
    <t>Suma z Wartość udzielonego przez OWES wsparcia finansowego (dotacje i wsparcie pomostowe) w danym okresie w zł 2</t>
  </si>
  <si>
    <t>Stowarzyszenie</t>
  </si>
  <si>
    <t>(puste)</t>
  </si>
  <si>
    <t>Spółki z o.o. non-profit</t>
  </si>
  <si>
    <t>Dane WTZ</t>
  </si>
  <si>
    <t>Dane dot. ZAZ</t>
  </si>
  <si>
    <t>PFRON</t>
  </si>
  <si>
    <t>PODMIOTY EKONOMII SPOŁECZNEJ I SOLIDARNEJ</t>
  </si>
  <si>
    <t xml:space="preserve"> </t>
  </si>
  <si>
    <t>EKONOMIA SPOŁECZNA I SOLIDARNA ORAZ JEJ PODMIOTY</t>
  </si>
  <si>
    <t xml:space="preserve">Od 2019 roku w skład podmiotów ekonomii społecznej wchodzą także koła gospodyń wiejskich posiadających osobowość prawną i zakłady pracy chronionej. </t>
  </si>
  <si>
    <t>KGW</t>
  </si>
  <si>
    <t>Link do danych</t>
  </si>
  <si>
    <t>Data obowiązywania</t>
  </si>
  <si>
    <t>Źródłó:</t>
  </si>
  <si>
    <t>http://bip.pfron.org.pl/pfron/budzet-funduszu/</t>
  </si>
  <si>
    <t>Sprawozdanie Zarządu PFRON Z Realizacji Planu Rzeczowo-finansowego z działalności Państwowego Funduszu Rehabilitacji Osób Niepełnosprawnych w 2018 Roku</t>
  </si>
  <si>
    <t>Sprawozdanie z realizacji planu rzeczowo-finansowego z działalności PFRON za 2016 r.</t>
  </si>
  <si>
    <t>Rok</t>
  </si>
  <si>
    <t>Liczba WTZ</t>
  </si>
  <si>
    <t>Liczba Uczestników WTZ</t>
  </si>
  <si>
    <t>Ile osób opuściło WTZ</t>
  </si>
  <si>
    <t>Ile osób opuszczających WTZ podjęło pracę</t>
  </si>
  <si>
    <t>w tym w ZAZ</t>
  </si>
  <si>
    <t>w tym w ZPCh</t>
  </si>
  <si>
    <t>Źródło: opracowanie własne MCPS, na podstawie sprawozdań z realizacji planu rzeczowo-finansowego z działalności Państwowego Funduszu Rehabilitacji Osób Niepełnosprawnych za poszczególne lata 2011-2017 - http://bip.pfron.org.pl/pfron/budzet-funduszu [data dostępu: 22.06.2018 r.].</t>
  </si>
  <si>
    <t>Sprawozdanie z realizacji planu rzeczowo-finansowego z działalności PFRON za 2015 r.</t>
  </si>
  <si>
    <t>Sprawozdania z realizacji planu rzeczowo-finansowego z działalności PFRON w latach 2008 - 2014.</t>
  </si>
  <si>
    <t>Sprawozdanie z realizacji planu rzeczowo-finansowego z działalności PFRON za 2017 rok.</t>
  </si>
  <si>
    <t>http://bip.pfron.org.pl/pfron/budzet-funduszu/sprawozdania-z-realizacji-planu-rzeczowo-finansowego-z-dzialalnosci-pfron-w-latach-2008-2014/</t>
  </si>
  <si>
    <t>http://bip.pfron.org.pl/pfron/budzet-funduszu/sprawozdanie-z-realizacji-planu-rzeczowo-finansowego-z-dzialalnosci-pfron-za-2015-r/</t>
  </si>
  <si>
    <t>http://bip.pfron.org.pl/pfron/budzet-funduszu/sprawozdanie-z-realizacji-planu-rzeczowo-finansowego-z-dzialalnosci-pfron-za-2016-r/</t>
  </si>
  <si>
    <t>http://bip.pfron.org.pl/pfron/budzet-funduszu/sprawozdanie-z-realizacji-planu-rzeczowo-finansowego-z-dzialalnosci-pfron-za-2017-rok/</t>
  </si>
  <si>
    <t>http://bip.pfron.org.pl/pfron/budzet-funduszu/sprawozdanie-zarzadu-pfron-z-realizacji-planu-rzeczowo-finansowego-z-dzialalnosci-panstwowego-funduszu-rehabilitacji-osob-niepelnosprawnych-w-2018-roku/</t>
  </si>
  <si>
    <t>Liczba ZAZ</t>
  </si>
  <si>
    <t>7*</t>
  </si>
  <si>
    <t>Liczba Uczestników ZAZ</t>
  </si>
  <si>
    <t>Ile osób opuściło ZAZ</t>
  </si>
  <si>
    <t>Ile osób opuszczających ZAZ podjęło pracę</t>
  </si>
  <si>
    <t>Źródło: opracowanie własne MCPS, na podstawie sprawozdań z realizacji planu rzeczowo-finansowego</t>
  </si>
  <si>
    <t>z działalności Państwowego Funduszu Rehabilitacji Osób Niepełnosprawnych za poszczególne lata 2011-2017 - http://bip.pfron.org.pl/pfron/budzet-funduszu [data dostępu: 22.06.2018 r.].</t>
  </si>
  <si>
    <r>
      <t>* liczba ZAZ w „</t>
    </r>
    <r>
      <rPr>
        <i/>
        <sz val="10"/>
        <color theme="1"/>
        <rFont val="Tahoma"/>
        <family val="2"/>
        <charset val="238"/>
      </rPr>
      <t xml:space="preserve">Sprawozdaniu z realizacji planu rzeczowo-finansowego z działalności PFRON za 2017 r.” różni się od liczby ZAZ zawartych w rejestrze Mazowieckiego Urzędu Wojewódzkiego. </t>
    </r>
  </si>
  <si>
    <t>Otoczenie sektora ES</t>
  </si>
  <si>
    <t>BIZNES</t>
  </si>
  <si>
    <t>liczba firm w woj. mazowieckim</t>
  </si>
  <si>
    <t>tytpy pracodawców</t>
  </si>
  <si>
    <t>Tab. 7 - Zestawienie danych dotyczących warsztatów terapii zajęciowej w woj. mazowieckim za lata 2011-2017 + 2018</t>
  </si>
  <si>
    <t>Tab. 8 - Zestawienie danych dotyczących zakładów aktywności zawodowej w woj. mazowieckim za lata 2011-2017 + 2018</t>
  </si>
  <si>
    <t>21.02.2018</t>
  </si>
  <si>
    <t>http://www.niepelnosprawni.gov.pl/art,10,warsztaty-terapii-zajeciowej</t>
  </si>
  <si>
    <t>http://www.niepelnosprawni.gov.pl/p,84,dane-dotyczace-zakladow-pracy-chronionej</t>
  </si>
  <si>
    <t>Lata</t>
  </si>
  <si>
    <t>Liczba zakładów pracy chronionej</t>
  </si>
  <si>
    <t>14/12</t>
  </si>
  <si>
    <t>13/12</t>
  </si>
  <si>
    <t>12/4</t>
  </si>
  <si>
    <t>11/9</t>
  </si>
  <si>
    <t>10/9</t>
  </si>
  <si>
    <t>9/4</t>
  </si>
  <si>
    <t>8/5</t>
  </si>
  <si>
    <t>7/5</t>
  </si>
  <si>
    <t>5/4</t>
  </si>
  <si>
    <t>4/3</t>
  </si>
  <si>
    <t>w %</t>
  </si>
  <si>
    <t>w osobach</t>
  </si>
  <si>
    <t>niewidomi</t>
  </si>
  <si>
    <t>psch i uu</t>
  </si>
  <si>
    <t>ogółem</t>
  </si>
  <si>
    <t>Lekki</t>
  </si>
  <si>
    <t>Umiarkowany</t>
  </si>
  <si>
    <t>Znaczny</t>
  </si>
  <si>
    <t>Razem</t>
  </si>
  <si>
    <t>w tym zatrudnione osoby niepełnosprawne według stopnia niepełnosprawności</t>
  </si>
  <si>
    <t>Zatrudnienie ogółem</t>
  </si>
  <si>
    <t>Liczba
ZPCh</t>
  </si>
  <si>
    <t>Województwo</t>
  </si>
  <si>
    <t>według stanu na koniec czerwca 2019 r.</t>
  </si>
  <si>
    <t>Tablica 2. Zatrudnienie i jego struktura w zakładach pracy chronionej</t>
  </si>
  <si>
    <t>Mazowieckie</t>
  </si>
  <si>
    <t>I 2019</t>
  </si>
  <si>
    <t>7. Mazowieckie</t>
  </si>
  <si>
    <t>Liczba ZPCh</t>
  </si>
  <si>
    <t>Zatrudnie-nie w osobach ogółem</t>
  </si>
  <si>
    <t>Liczba osób niepełnospra-wnych ogółem</t>
  </si>
  <si>
    <t>Osoby niepełnosprawne  zaliczone do stopnia niepełnosprawności</t>
  </si>
  <si>
    <t>II 2018</t>
  </si>
  <si>
    <t>I 2018</t>
  </si>
  <si>
    <t>II 2017</t>
  </si>
  <si>
    <t>I 2017</t>
  </si>
  <si>
    <t>b.d.</t>
  </si>
  <si>
    <t>BON MRPiPS</t>
  </si>
  <si>
    <t>Liczba zakładów aktywności  zawodowej</t>
  </si>
  <si>
    <t>Liczba
ZAZ</t>
  </si>
  <si>
    <t xml:space="preserve">Zatrudnienie    w osobach ogółem </t>
  </si>
  <si>
    <t>Liczba osób niepełnosprawnych ogółem</t>
  </si>
  <si>
    <t>https://www.mazowieckie.pl/pl/dla-klienta/polityka-spoleczna/rejestry-i-wykazy/9481,Rejestry.html</t>
  </si>
  <si>
    <t>14.11.2018</t>
  </si>
  <si>
    <t xml:space="preserve">https://www.mazowieckie.pl/pl/dla-klienta/polityka-spoleczna/rejestry-i-wykazy/9481,Rejestry.html   </t>
  </si>
  <si>
    <t>13.08.2018</t>
  </si>
  <si>
    <t>https://www.mazowieckie.pl/pl/dla-klienta/polityka-spoleczna/rejestry-i-wykazy/819,Wykazy.html</t>
  </si>
  <si>
    <t>16.08.2017</t>
  </si>
  <si>
    <t>|</t>
  </si>
  <si>
    <t>za 09.2019</t>
  </si>
  <si>
    <t xml:space="preserve">Lista excel </t>
  </si>
  <si>
    <t>Ostrołęka</t>
  </si>
  <si>
    <t>Płock</t>
  </si>
  <si>
    <t>Radom</t>
  </si>
  <si>
    <t>Siedlce</t>
  </si>
  <si>
    <t>Warszawa</t>
  </si>
  <si>
    <r>
      <rPr>
        <b/>
        <sz val="11"/>
        <color theme="1"/>
        <rFont val="Calibri"/>
        <family val="2"/>
        <charset val="238"/>
        <scheme val="minor"/>
      </rPr>
      <t xml:space="preserve">Ekonomia społeczna </t>
    </r>
    <r>
      <rPr>
        <sz val="11"/>
        <color theme="1"/>
        <rFont val="Calibri"/>
        <family val="2"/>
        <charset val="238"/>
        <scheme val="minor"/>
      </rPr>
      <t>– to sfera aktywności obywatelskiej i społecznej, która przez działalność gospodarczą i działalność pożytku publicznego służy: integracji zawodowej i społecznej osób zagrożonych marginalizacją społeczną, tworzeniu miejsc pracy, świadczeniu usług społecznych użyteczności publicznej (na rzecz interesu ogólnego) oraz rozwojowi lokalnemu.</t>
    </r>
  </si>
  <si>
    <r>
      <rPr>
        <b/>
        <sz val="11"/>
        <color theme="1"/>
        <rFont val="Calibri"/>
        <family val="2"/>
        <charset val="238"/>
        <scheme val="minor"/>
      </rPr>
      <t>Ekonomia solidarna</t>
    </r>
    <r>
      <rPr>
        <sz val="11"/>
        <color theme="1"/>
        <rFont val="Calibri"/>
        <family val="2"/>
        <charset val="238"/>
        <scheme val="minor"/>
      </rPr>
      <t xml:space="preserve"> – to część ekonomii społecznej, której podstawowym celem jest aktywizacja zawodowa i integracja społeczna, w tym reintegracja zawodowa i społeczna osób zagrożonych wykluczeniem społecznym, oraz rehabilitacja społeczna i zawodowa osób niepełnosprawnych.</t>
    </r>
  </si>
  <si>
    <r>
      <rPr>
        <b/>
        <sz val="11"/>
        <color theme="1"/>
        <rFont val="Calibri"/>
        <family val="2"/>
        <charset val="238"/>
        <scheme val="minor"/>
      </rPr>
      <t>Centra integracji społecznej (CIS)</t>
    </r>
    <r>
      <rPr>
        <sz val="11"/>
        <color theme="1"/>
        <rFont val="Calibri"/>
        <family val="2"/>
        <charset val="238"/>
        <scheme val="minor"/>
      </rPr>
      <t xml:space="preserve"> to podmioty, tworzone przez sektor publiczny oraz instytucje niepubliczne, których celem jest reintegracja społeczno-zawodowa osób zagrożonych wykluczeniem społecznym. 
Centra Integracji Społecznej nie mają osobowości prawnej, w związku z czym funkcjonują jako jednostki wyodrębnione w instytucjach lub organizacjach, które je utworzyły. Między CIS a uczestnikami zajęć prowadzonych w ramach reintegracji społeczno-zawodowej, nie ma stosunku pracy. Uczestnicy CIS mają status osób bezrobotnych, a od CIS otrzymują świadczenie integracyjne w wysokości zasiłku dla bezrobotnych. 
O sfinansowanie etapu tworzenia CIS jego organizator może ubiegać się o środki m. in. u marszałka województwa. Późniejsza działalność CIS może być finansowana m. in. ze środków własnych gminy, środków z Unii Europejskiej lub dochodów z działalności CIS.</t>
    </r>
  </si>
  <si>
    <r>
      <rPr>
        <b/>
        <sz val="11"/>
        <color theme="1"/>
        <rFont val="Calibri"/>
        <family val="2"/>
        <charset val="238"/>
        <scheme val="minor"/>
      </rPr>
      <t>Klub integracji społecznej (KIS)</t>
    </r>
    <r>
      <rPr>
        <sz val="11"/>
        <color theme="1"/>
        <rFont val="Calibri"/>
        <family val="2"/>
        <charset val="238"/>
        <scheme val="minor"/>
      </rPr>
      <t xml:space="preserve"> to jednostka, której celem jest udzielanie pomocy osobom oraz ich rodzinom w odbudowywaniu i podtrzymywaniu umiejętności uczestnictwa w życiu społeczności lokalnej, w powrocie do pełnienia ról społecznych oraz w podniesieniu Kwalifikacji zawodowych. 
KIS może powołać jednostka samorządu terytorialnego lub organizacja pozarządowa. Klub  jest otwarty na potrzeby lokalnego środowiska, stara się dopasować zakres świadczonych usług oraz swoje działania do potrzeb wszystkich grup ryzyka, nie tylko określonych przepisami ustawy o zatrudnieniu socjalnym.</t>
    </r>
  </si>
  <si>
    <r>
      <rPr>
        <b/>
        <sz val="11"/>
        <color theme="1"/>
        <rFont val="Calibri"/>
        <family val="2"/>
        <charset val="238"/>
        <scheme val="minor"/>
      </rPr>
      <t>Organizacje pozarządowe</t>
    </r>
    <r>
      <rPr>
        <sz val="11"/>
        <color theme="1"/>
        <rFont val="Calibri"/>
        <family val="2"/>
        <charset val="238"/>
        <scheme val="minor"/>
      </rPr>
      <t xml:space="preserve"> (z ang. non-government organization, w skrócie: NGO) - to wszystkie podmioty, które nie są organami lub jednostkami podległymi administracji publicznej (rządowej i samorządowej) oraz których działalność nie jest nastawiona na osiąganie zysku. 
Organizacje pozarządowe nie działają w celu osiągnięcia zysku i nie należą do  komercyjnego sektora przedsiębiorstw. Przepisy prawa pozwalają jednak organizacjom pozarządowym (m. in. stowarzyszeniom i fundacjom) na prowadzenie działalności gospodarczej lub odpłatnej, ale nie stają się one w ten sposób podmiotami działającymi w celu osiągnięcia zysku, a więc nie przestają być organizacjami pozarządowymi w rozumieniu ustawy.</t>
    </r>
  </si>
  <si>
    <r>
      <rPr>
        <b/>
        <sz val="11"/>
        <color theme="1"/>
        <rFont val="Calibri"/>
        <family val="2"/>
        <charset val="238"/>
        <scheme val="minor"/>
      </rPr>
      <t xml:space="preserve">Przedsiębiorstwa społeczne </t>
    </r>
    <r>
      <rPr>
        <sz val="11"/>
        <color theme="1"/>
        <rFont val="Calibri"/>
        <family val="2"/>
        <charset val="238"/>
        <scheme val="minor"/>
      </rPr>
      <t xml:space="preserve"> to podmioty ekonomii społecznej, które prowadzą działalność gospodarczą lub odpłatną pożytku publicznego, aktywizują zawodowo osoby, które mają problemy ze znalezieniem pracy, nie prywatyzują zysku lub nadwyżki bilansowej i są zarządzane w sposób partycypacyjny, mogą otrzymać status przedsiębiorstwa społecznego. Listę przedsiębiorstw społecznych prowadzi Ministerstwo Rodziny, Pracy i Polityki Społecznej.</t>
    </r>
  </si>
  <si>
    <r>
      <rPr>
        <b/>
        <sz val="11"/>
        <color theme="1"/>
        <rFont val="Calibri"/>
        <family val="2"/>
        <charset val="238"/>
        <scheme val="minor"/>
      </rPr>
      <t>Spółdzielnia inwalidów i niewidomych</t>
    </r>
    <r>
      <rPr>
        <sz val="11"/>
        <color theme="1"/>
        <rFont val="Calibri"/>
        <family val="2"/>
        <charset val="238"/>
        <scheme val="minor"/>
      </rPr>
      <t xml:space="preserve"> umożliwia zawodową i społeczną rehabilitację osób niepełnosprawnych i niewidomych przez pracę w prowadzonym wspólnie przedsiębiorstwie. Spółdzielnie inwalidów zatrudniają osoby niepełnosprawne w stopniu znacznym i umiarkowanym, z tzw. schorzeniami specjalnymi.</t>
    </r>
  </si>
  <si>
    <r>
      <rPr>
        <b/>
        <sz val="11"/>
        <color theme="1"/>
        <rFont val="Calibri"/>
        <family val="2"/>
        <charset val="238"/>
        <scheme val="minor"/>
      </rPr>
      <t>Spółdzielnia socjalna</t>
    </r>
    <r>
      <rPr>
        <sz val="11"/>
        <color theme="1"/>
        <rFont val="Calibri"/>
        <family val="2"/>
        <charset val="238"/>
        <scheme val="minor"/>
      </rPr>
      <t xml:space="preserve"> to podmiot gospodarczy, łączący w sobie cechy przedsiębiorstwa oraz organizacji pozarządowej. Cechą odróżniającą spółdzielnię socjalną od spółki jest przede wszystkim pierwszeństwo celów społecznych nad maksymalizacją zysku. Głównym celem spółdzielni jest zapewnienie pracy swoim członkom. 
Spółdzielnię socjalną mogą założyć osoby należące do ściśle określonych w ustawie grup wykluczonych lub zagrożonych wykluczeniem społecznym (bezrobotne, bezdomne, uzależnione, dotknięte chorobą psychiczną, zwolnione z zakładów karnych lub niepełnosprawne) oraz osoby prawne – organizacje pozarządowe, jednostki samorządu terytorialnego czy kościelne osoby prawne. Przepisy wymagają, aby spółdzielnia została założona przez co najmniej 3 osoby (docelowo min. 5 osób), a nie więcej niż 50 (z wyjątkiem spółdzielni powstałych z przekształceń spółdzielni inwalidzkich).Członkami spółdzielni mogą być również osoby niewymienione w ustawie, które ustawa nazywa specjalistami, ale ich liczba nie może być większa niż 50% wszystkich członków spółdzielni. 
Założyciele spółdzielni mogą otrzymać jednorazową dotację na utworzenie spółdzielni z Funduszu Pracy, korzystać ze środków PFRON, Europejskiego Funduszu Społecznego oraz ubiegać się w starostwie o refundację składek za ubezpieczenie społeczne.</t>
    </r>
  </si>
  <si>
    <r>
      <rPr>
        <b/>
        <sz val="11"/>
        <color theme="1"/>
        <rFont val="Calibri"/>
        <family val="2"/>
        <charset val="238"/>
        <scheme val="minor"/>
      </rPr>
      <t>Spółdzielnia pracy</t>
    </r>
    <r>
      <rPr>
        <sz val="11"/>
        <color theme="1"/>
        <rFont val="Calibri"/>
        <family val="2"/>
        <charset val="238"/>
        <scheme val="minor"/>
      </rPr>
      <t xml:space="preserve"> zapewnia organizację wspólnej produkcji towarów lub świadczenia usług. Oprócz działalności gospodarczej spółdzielnia może prowadzi działalność społeczną i oświatowo-kulturalną na rzecz swoich członków i ich środowiska. Spółdzielnia pracy ma osobowość prawną. Cechami charakterystycznymi spółdzielni jest prowadzenie przedsiębiorstwa w oparciu o osobistą pracę jej członków oraz obowiązek nawiązania stosunku pracy z wszystkimi członkami spółdzielni. 
Spółdzielnię pracy może założyć co najmniej 10 osób fizycznych (nie muszą być to osoby zagrożone wykluczeniem społecznym). Wyjątkiem są spółdzielnie produkcji rolnej, do których założenia wystarczy 5 osób.</t>
    </r>
  </si>
  <si>
    <r>
      <rPr>
        <b/>
        <sz val="11"/>
        <color theme="1"/>
        <rFont val="Calibri"/>
        <family val="2"/>
        <charset val="238"/>
        <scheme val="minor"/>
      </rPr>
      <t>Spółki z o.o. non-profit</t>
    </r>
    <r>
      <rPr>
        <sz val="11"/>
        <color theme="1"/>
        <rFont val="Calibri"/>
        <family val="2"/>
        <charset val="238"/>
        <scheme val="minor"/>
      </rPr>
      <t xml:space="preserve"> to przedsiębiorstwa, w którym wspólnicy łączą swój kapitał po to, by osiągnąć wspólne cele. Zgodnie z kodeksem spółek handlowych spółka z o.o. może mieć inne cele, niż osiąganie zysku, tj. cele społeczne.  Niektóre spółki z ograniczoną odpowiedzialnością mogą prowadzić działania w zakresie pożytku publicznego. Ustawa o działalności pożytku publicznego i o wolontariacie stawia tutaj następujące warunki dla  spółki z o.o. non profit jako podmiotu ekonomii społecznej: nie może działać w celu osiągnięcia zysku, całość dochodu ma przeznaczyć na realizację celów statutowych i nie może przeznaczać zysku do podziału między swoich udziałowców i pracowników.</t>
    </r>
  </si>
  <si>
    <r>
      <rPr>
        <b/>
        <sz val="11"/>
        <color theme="1"/>
        <rFont val="Calibri"/>
        <family val="2"/>
        <charset val="238"/>
        <scheme val="minor"/>
      </rPr>
      <t>Warsztaty terapii zajęciowej (WTZ)</t>
    </r>
    <r>
      <rPr>
        <sz val="11"/>
        <color theme="1"/>
        <rFont val="Calibri"/>
        <family val="2"/>
        <charset val="238"/>
        <scheme val="minor"/>
      </rPr>
      <t xml:space="preserve"> są wyodrębnioną organizacyjnie i finansowo placówką stwarzającą osobom z niepełnosprawnościami niezdolnym do podjęcia pracy możliwość rehabilitacji społecznej i zawodowej w zakresie pozyskania lub przywracania umiejętności niezbędnych do podjęcia zatrudnienia. 
Uczestnicy WTZ muszą posiadać orzeczenie o niepełnosprawności. Orzeczenie takie (wraz z kwalifikacją do uczestnictwa w warsztatach) wydają powiatowe zespoły ds. orzekania o niepełnosprawności. 
WTZ-y są finansowane w 90% ze środków PFRON i w 10% ze środków samorządowych. Możliwe jest też pozyskiwanie środków z innych źródeł, m. in. w postaci dotacji samorządowych, darowizn od organizacji pozarządowych i osób prywatnych oraz sponsorów. Działalność warsztatów jest działalnością o charakterze niezarobkowym. Ewentualny dochód ze sprzedaży produktów i usług wykonanych przez uczestników warsztatu przeznacza się w porozumieniu z uczestnikami na pokrycie wydatków związanych z ich integracją społeczną.</t>
    </r>
  </si>
  <si>
    <r>
      <rPr>
        <b/>
        <sz val="11"/>
        <color theme="1"/>
        <rFont val="Calibri"/>
        <family val="2"/>
        <charset val="238"/>
        <scheme val="minor"/>
      </rPr>
      <t xml:space="preserve">Zakład aktywności zawodowej (ZAZ) </t>
    </r>
    <r>
      <rPr>
        <sz val="11"/>
        <color theme="1"/>
        <rFont val="Calibri"/>
        <family val="2"/>
        <charset val="238"/>
        <scheme val="minor"/>
      </rPr>
      <t>prowadzi rehabilitację społeczną i zawodową osób niepełnosprawnych (tzw. obsługowo-rehabilitacyjną) oraz działalność gospodarczą. ZAZ nie jest samodzielną formą prawną, tylko organizacyjnie i finansowo wydzieloną jednostką, która uzyskała status zakładu aktywności zawodowej.
ZAZ mogą utworzyć: gmina, powiat, fundacja, stowarzyszenie lub inna organizacja społeczna, której celem jest rehabilitacja społeczna i zawodowa osób niepełnosprawnych. Zakład może korzystać z korzystnego systemu dofinansowania ze środków PFRON oraz samorządu terytorialnego. Dochody z działalności gospodarczej oraz zwolnień podatkowych zakładu muszą być przeznaczone w całości na zakładowy fundusz.</t>
    </r>
  </si>
  <si>
    <t>11.2015</t>
  </si>
  <si>
    <t>12.2015</t>
  </si>
  <si>
    <t>1.2016</t>
  </si>
  <si>
    <t>2.2016</t>
  </si>
  <si>
    <t>3.2016</t>
  </si>
  <si>
    <t>4.2016</t>
  </si>
  <si>
    <t>5.2016</t>
  </si>
  <si>
    <t>6.2016</t>
  </si>
  <si>
    <t>7.2016</t>
  </si>
  <si>
    <t>8.2016</t>
  </si>
  <si>
    <t>9.2016</t>
  </si>
  <si>
    <t>10.2016</t>
  </si>
  <si>
    <t>11.2016</t>
  </si>
  <si>
    <t>12.2016</t>
  </si>
  <si>
    <t>1.2017</t>
  </si>
  <si>
    <t>2.2017</t>
  </si>
  <si>
    <t>3.2017</t>
  </si>
  <si>
    <t>4.2017</t>
  </si>
  <si>
    <t>5.2017</t>
  </si>
  <si>
    <t>6.2017</t>
  </si>
  <si>
    <t>7.2017</t>
  </si>
  <si>
    <t>8.2017</t>
  </si>
  <si>
    <t>9.2017</t>
  </si>
  <si>
    <t>10.2017</t>
  </si>
  <si>
    <t>11.2017</t>
  </si>
  <si>
    <t>12.2017</t>
  </si>
  <si>
    <t>2.2018</t>
  </si>
  <si>
    <t>3.2018</t>
  </si>
  <si>
    <t>4.2018</t>
  </si>
  <si>
    <t>5.2018</t>
  </si>
  <si>
    <t>6.2018</t>
  </si>
  <si>
    <t>7.2018</t>
  </si>
  <si>
    <t>8.2018</t>
  </si>
  <si>
    <t>9.2018</t>
  </si>
  <si>
    <t>10.2018</t>
  </si>
  <si>
    <t>11.2018</t>
  </si>
  <si>
    <t>12.2018</t>
  </si>
  <si>
    <t>1.2018</t>
  </si>
  <si>
    <t>2.2019</t>
  </si>
  <si>
    <t>3.2019</t>
  </si>
  <si>
    <t>4.2019</t>
  </si>
  <si>
    <t>5.2019</t>
  </si>
  <si>
    <t>6.2019</t>
  </si>
  <si>
    <t>7.2019</t>
  </si>
  <si>
    <t>8.2019</t>
  </si>
  <si>
    <t>9.2019</t>
  </si>
  <si>
    <t>10.2019</t>
  </si>
  <si>
    <t>11.2019</t>
  </si>
  <si>
    <t>12.2019</t>
  </si>
  <si>
    <t>1.2019</t>
  </si>
  <si>
    <r>
      <rPr>
        <b/>
        <sz val="11"/>
        <color theme="1"/>
        <rFont val="Calibri"/>
        <family val="2"/>
        <charset val="238"/>
        <scheme val="minor"/>
      </rPr>
      <t>Koło gospodyń wiejskich (KGW)</t>
    </r>
    <r>
      <rPr>
        <sz val="11"/>
        <color theme="1"/>
        <rFont val="Calibri"/>
        <family val="2"/>
        <charset val="238"/>
        <scheme val="minor"/>
      </rPr>
      <t xml:space="preserve"> - dobrowolna, samorządna i niezależna społeczno-zawodowa organizacja kobieca działająca głównie na terenach wiejskich[1], będąca przed 29 listopada 2018 r. jednym z rodzajów społeczno-zawodowych organizacji rolników. Działalność koncentruje się na pięciu aspektach: pomocy rodzinom wiejskim w wychowaniu, kształceniu i organizacji wypoczynku dzieci i młodzieży, działaniu na rzecz ochrony zdrowia i zabezpieczenia socjalnego rodzin wiejskich, rozwijaniu przedsiębiorczości kobiet, racjonalizowaniu wiejskiego gospodarstwa domowego i zwiększaniu uczestnictwa mieszkańców wsi w dziedzinie kultury i kultywowaniu folkloru.
Od 29 listopada 2018 r. podstawą prawną działania kół gospodyń wiejskich jest ustawa o kołach gospodyń wiejskich[9]. Koło ma osobowość prawną i podlega wpisowi do Krajowego Rejestru Kół Gospodyń Wiejskich. Wpisu dokonuje Prezes Agencji Restrukturyzacji i Modernizacji Rolnictwa. Koło działa na podstawie statutu. Na terenie jednej wsi może działać tylko jedno koło. Koło posiada zebranie członków i zarząd wybierany przez to zebranie.
Ministerstwo Inwestycji i Rozwoju wspiera i promuje działalność Kół Gospodyń Wiejskich, w szczególności w zakresie wszechstronnego rozwoju obszarów wiejskich, a także uczestniczy w procesie przyznawania pomocy finansowej. </t>
    </r>
  </si>
  <si>
    <r>
      <rPr>
        <b/>
        <sz val="11"/>
        <color theme="1"/>
        <rFont val="Calibri"/>
        <family val="2"/>
        <charset val="238"/>
        <scheme val="minor"/>
      </rPr>
      <t>Zakład pracy chronionej (ZPCh)</t>
    </r>
    <r>
      <rPr>
        <sz val="11"/>
        <color theme="1"/>
        <rFont val="Calibri"/>
        <family val="2"/>
        <charset val="238"/>
        <scheme val="minor"/>
      </rPr>
      <t xml:space="preserve"> - przedsiębiorstwo o specjalnym statusie prawnym, które jest przystosowane do zatrudniania osób z wyższymi stopniami niepełnosprawności. Głównym celem przedsiębiorstwa, oprócz wypracowania zysku, jest również aktywizacja zawodowa osób niepełnosprawnych, które miałyby problem z wykonywaniem swoich zadań w zwykłym zakładzie pracy. Zasady tworzenia i działania zakładu pracy chronionej reguluje Ustawa o rehabilitacji zawodowej i społecznej oraz zatrudnianiu osób niepełnosprawnych z dnia 27 sierpnia 1997 roku. Decyzje w sprawie nadania statusu zakładu pracy chronionej wydaje wojewoda.</t>
    </r>
  </si>
  <si>
    <t>SUM z III 2019</t>
  </si>
  <si>
    <t>III 2019</t>
  </si>
  <si>
    <t>Miejscowość</t>
  </si>
  <si>
    <t>Suma całkowita</t>
  </si>
  <si>
    <t>GRÓJEC</t>
  </si>
  <si>
    <t>JÓZEFÓW</t>
  </si>
  <si>
    <t>KOZIENICE</t>
  </si>
  <si>
    <t>MŁAWA</t>
  </si>
  <si>
    <t>PŁOCK</t>
  </si>
  <si>
    <t>SIEDLCE</t>
  </si>
  <si>
    <t>SOCHACZEW</t>
  </si>
  <si>
    <t>SOKOŁÓW PODLASKI</t>
  </si>
  <si>
    <t>SZYDŁOWIEC</t>
  </si>
  <si>
    <t>WARSZAWA</t>
  </si>
  <si>
    <t>z czego 7 w likwidacji</t>
  </si>
  <si>
    <t>grójecki</t>
  </si>
  <si>
    <t>otwocki</t>
  </si>
  <si>
    <t>kozienicki</t>
  </si>
  <si>
    <t>mławski</t>
  </si>
  <si>
    <t>sochaczewski</t>
  </si>
  <si>
    <t>sokołowski</t>
  </si>
  <si>
    <t>szydłowiec</t>
  </si>
  <si>
    <t>09.2019</t>
  </si>
  <si>
    <t>Weryfikajca poprzez wyszukiwarkę KRS</t>
  </si>
  <si>
    <t>Weryfikajca poprzez wyszukiwarkę KRS i listę PS tworzoną przez OWES</t>
  </si>
  <si>
    <t>ciechanowski</t>
  </si>
  <si>
    <t>legionowski</t>
  </si>
  <si>
    <t>m. Ostrołęka</t>
  </si>
  <si>
    <t>m. Płock</t>
  </si>
  <si>
    <t>m. Radom</t>
  </si>
  <si>
    <t>m. Siedlce</t>
  </si>
  <si>
    <t>M.St.Warszawa</t>
  </si>
  <si>
    <t>miński</t>
  </si>
  <si>
    <t>ostrołęcki</t>
  </si>
  <si>
    <t>piaseczyński</t>
  </si>
  <si>
    <t>pruszkowski</t>
  </si>
  <si>
    <t>radomski</t>
  </si>
  <si>
    <t>sierpecki</t>
  </si>
  <si>
    <t>wołomiński</t>
  </si>
  <si>
    <t>wyszkowski</t>
  </si>
  <si>
    <t>z czego 19 w likwidacji</t>
  </si>
  <si>
    <t>Liczba z MIEJSC_SIEDZIBY</t>
  </si>
  <si>
    <t>białobrzeski</t>
  </si>
  <si>
    <t>garwoliński</t>
  </si>
  <si>
    <t>gostyniński</t>
  </si>
  <si>
    <t>grodziski</t>
  </si>
  <si>
    <t>lipski</t>
  </si>
  <si>
    <t>łosicki</t>
  </si>
  <si>
    <t>makowski</t>
  </si>
  <si>
    <t>nowodworski</t>
  </si>
  <si>
    <t>ostrowski</t>
  </si>
  <si>
    <t>płocki</t>
  </si>
  <si>
    <t>płoński</t>
  </si>
  <si>
    <t>przasnyski</t>
  </si>
  <si>
    <t>przysuski</t>
  </si>
  <si>
    <t>pułtuski</t>
  </si>
  <si>
    <t>siedlecki</t>
  </si>
  <si>
    <t>szydłowiecki</t>
  </si>
  <si>
    <t>warszawski zachodni</t>
  </si>
  <si>
    <t>węgrowski</t>
  </si>
  <si>
    <t>zwoleński</t>
  </si>
  <si>
    <t>żuromiński</t>
  </si>
  <si>
    <t>żyrardowski</t>
  </si>
  <si>
    <t>28.01.2019</t>
  </si>
  <si>
    <t>COUNTA z Gmina</t>
  </si>
  <si>
    <t>https://www.mazowieckie.pl/pl/dla-klienta/polityka-spoleczna/osoby-niepelnosprawne/zaklady-pracy-chronion/29930,Wykaz-zakladow-pracy-chronionej-znajdujacych-sie-na-terenie-wojewodztwa-mazowiec.html</t>
  </si>
  <si>
    <t>21.03.2019</t>
  </si>
  <si>
    <t>Plik od Anny Krawczyk, ARiMR</t>
  </si>
  <si>
    <t>https://warszawa.stat.gov.pl/opracowania-biezace/opracowania-sygnalne/podmioty-gospodarcze/podmioty-gospodarki-narodowej-w-rejestrze-regon-w-wojewodztwie-mazowieckim-stan-na-koniec-2018-r-,2,12.html</t>
  </si>
  <si>
    <t>Podmioty gospodarki narodowej w rejestrze REGON w województwie mazowieckim. Stan na koniec 2018 r.</t>
  </si>
  <si>
    <t>+ BDL</t>
  </si>
  <si>
    <t>Sektor prywatny</t>
  </si>
  <si>
    <t>Sektor publiczny</t>
  </si>
  <si>
    <t>rok</t>
  </si>
  <si>
    <t>wpisane</t>
  </si>
  <si>
    <t>sektor prywatny ogółem</t>
  </si>
  <si>
    <t>spółdzielnie</t>
  </si>
  <si>
    <t>fundacje</t>
  </si>
  <si>
    <t>stowarzyszenia i podobne organizacje społeczne</t>
  </si>
  <si>
    <t>sektor publiczny ogółem</t>
  </si>
  <si>
    <t>ŁĄCZNIE</t>
  </si>
  <si>
    <t>2018</t>
  </si>
  <si>
    <t>[-]</t>
  </si>
  <si>
    <t>suma</t>
  </si>
  <si>
    <t>Liczba zarejestrowanych podmiotów gospodarki narodowej</t>
  </si>
  <si>
    <t>wzost o 0,9% do roku wcześniej</t>
  </si>
  <si>
    <t>Z czego w Warszawie</t>
  </si>
  <si>
    <t>z czego poza Warszawą</t>
  </si>
  <si>
    <t>18,7% z całej Polski</t>
  </si>
  <si>
    <t xml:space="preserve">z czego w przylegających podregionach </t>
  </si>
  <si>
    <t>warszawski wschodni</t>
  </si>
  <si>
    <t>Podregion</t>
  </si>
  <si>
    <t>Procent</t>
  </si>
  <si>
    <t>Region</t>
  </si>
  <si>
    <t>warszwski stołeczny</t>
  </si>
  <si>
    <t>mazowie3cki regionalny</t>
  </si>
  <si>
    <t>Udział podmiotów gospodarki narodowej według wybranych sekcji PKD w 2018 r.</t>
  </si>
  <si>
    <t>Handel; naprawa pojazdów samochodowych</t>
  </si>
  <si>
    <t>Działalność profesjonalna, naukowa i techniczna</t>
  </si>
  <si>
    <t>Budownictwo</t>
  </si>
  <si>
    <t>Przesmył</t>
  </si>
  <si>
    <t>Informacja i komunikacja</t>
  </si>
  <si>
    <t>Pozostała działalność usługowa</t>
  </si>
  <si>
    <t>Transport i gospdoarka magazynowa</t>
  </si>
  <si>
    <t>Obsługa rynku nieruchomości</t>
  </si>
  <si>
    <t>Opieka zdrowotna i pomoc społeczna</t>
  </si>
  <si>
    <t>Administrowanie i działalność wspierająca</t>
  </si>
  <si>
    <t>Edukacja</t>
  </si>
  <si>
    <t>Struktura poddmiotów gospodarki narodowej według form prawnych w 2018 r.</t>
  </si>
  <si>
    <t>osoby fizyczne</t>
  </si>
  <si>
    <t>pozostałe</t>
  </si>
  <si>
    <t>handlowe 19,5%, cywilne 7,1%</t>
  </si>
  <si>
    <t>spółki</t>
  </si>
  <si>
    <t>stowarzyszenie i organizacje społeczne</t>
  </si>
  <si>
    <t xml:space="preserve">Podmioty sektora publicznego </t>
  </si>
  <si>
    <t>Pozostałe, w tym</t>
  </si>
  <si>
    <t>96,3% wszystkich podmiotów stanowiły mikroprzedsiębiorstwa (przewidywane zatrudnienie do 9 osób)</t>
  </si>
  <si>
    <t xml:space="preserve">Liczba JST, które założyły PES lub PS przy wsparciu OWES                                                 </t>
  </si>
  <si>
    <t>PEŁNE DANE</t>
  </si>
  <si>
    <r>
      <t>Liczba JST i ich jednostek organizacyjnych, które w wyniku działań animacyjnych OWES kupiły produkty lub usługi od PES lub PS w ramach społecznie odpowiedzialnych zamówień publicznych, niezależnie od zastosowanego trybu zamówienia (przetarg, zapytanie ofertowe itp.)</t>
    </r>
    <r>
      <rPr>
        <sz val="8"/>
        <color theme="1" tint="0.34998626667073579"/>
        <rFont val="Calibri"/>
        <family val="2"/>
        <charset val="238"/>
        <scheme val="minor"/>
      </rPr>
      <t/>
    </r>
  </si>
  <si>
    <r>
      <t xml:space="preserve">Liczba PES, które </t>
    </r>
    <r>
      <rPr>
        <u/>
        <sz val="10"/>
        <color theme="1"/>
        <rFont val="Calibri"/>
        <family val="2"/>
        <charset val="238"/>
        <scheme val="minor"/>
      </rPr>
      <t>dzięki działaniom OWES</t>
    </r>
    <r>
      <rPr>
        <sz val="10"/>
        <color theme="1"/>
        <rFont val="Calibri"/>
        <family val="2"/>
        <charset val="238"/>
        <scheme val="minor"/>
      </rPr>
      <t xml:space="preserve"> włączyły się w działalność partnerstw rozwojowych (sieciowanie, klastry, franczyzy itp.).  </t>
    </r>
  </si>
  <si>
    <r>
      <t>Liczba utworzonych</t>
    </r>
    <r>
      <rPr>
        <sz val="12"/>
        <rFont val="Calibri"/>
        <family val="2"/>
        <charset val="238"/>
        <scheme val="minor"/>
      </rPr>
      <t xml:space="preserve"> nowych PS</t>
    </r>
    <r>
      <rPr>
        <sz val="10"/>
        <color theme="1"/>
        <rFont val="Calibri"/>
        <family val="2"/>
        <charset val="238"/>
        <scheme val="minor"/>
      </rPr>
      <t xml:space="preserve"> przy wsparciu OWES</t>
    </r>
  </si>
  <si>
    <r>
      <t xml:space="preserve">Liczba utworzonych jednostek reintegracyjnych (CIS, KIS, ZAZ, WTZ)                                                  </t>
    </r>
    <r>
      <rPr>
        <sz val="10"/>
        <color theme="1" tint="0.34998626667073579"/>
        <rFont val="Calibri"/>
        <family val="2"/>
        <charset val="238"/>
        <scheme val="minor"/>
      </rPr>
      <t xml:space="preserve">                                      </t>
    </r>
  </si>
  <si>
    <r>
      <t xml:space="preserve">Liczba pozostałych PES utworzonych przy wsparciu OWES                                                      </t>
    </r>
    <r>
      <rPr>
        <sz val="10"/>
        <color theme="1" tint="0.34998626667073579"/>
        <rFont val="Calibri"/>
        <family val="2"/>
        <charset val="238"/>
        <scheme val="minor"/>
      </rPr>
      <t xml:space="preserve">                                      </t>
    </r>
  </si>
  <si>
    <r>
      <t>Liczba miejsc pracy utworzonych w przedsiębiorstwach społecznych</t>
    </r>
    <r>
      <rPr>
        <i/>
        <sz val="10"/>
        <color theme="1"/>
        <rFont val="Calibri"/>
        <family val="2"/>
        <charset val="238"/>
        <scheme val="minor"/>
      </rPr>
      <t/>
    </r>
  </si>
  <si>
    <t xml:space="preserve">środki przekazane na wsparcie pomostowe </t>
  </si>
  <si>
    <r>
      <rPr>
        <sz val="12"/>
        <color indexed="8"/>
        <rFont val="Calibri"/>
        <family val="2"/>
        <charset val="238"/>
      </rPr>
      <t xml:space="preserve">Liczba środowisk,  które w wyniku działalności OWES przystąpiły do wspólnej realizacji przedsięwzięcia mającego na celu rozwój ekonomii społecznej                                                                         
</t>
    </r>
    <r>
      <rPr>
        <sz val="10"/>
        <color indexed="19"/>
        <rFont val="Calibri"/>
        <family val="2"/>
        <charset val="238"/>
      </rPr>
      <t xml:space="preserve">Środowisko to sformalizowana lub niesformalizowana grupa osób lub podmiotów pochodzących ze społeczności lokalnej. 
</t>
    </r>
    <r>
      <rPr>
        <sz val="10"/>
        <color indexed="19"/>
        <rFont val="Calibri"/>
        <family val="2"/>
        <charset val="238"/>
      </rPr>
      <t>Przedsięwzięcie to aktywność realizowana w sposób sformalizowany lub niesformalizowany, która podejmowana jest przez dane środowisko i ma na celu rozwój ekonomii społecznej.</t>
    </r>
  </si>
  <si>
    <r>
      <rPr>
        <sz val="12"/>
        <color indexed="8"/>
        <rFont val="Calibri"/>
        <family val="2"/>
        <charset val="238"/>
      </rPr>
      <t xml:space="preserve">Liczba zawiązanych grup inicjatywnych, które w wyniku wsparcia OWES wypracowały założenia co do utworzenia PES, w jednej z następujących form:
</t>
    </r>
    <r>
      <rPr>
        <sz val="12"/>
        <color indexed="8"/>
        <rFont val="Calibri"/>
        <family val="2"/>
        <charset val="238"/>
      </rPr>
      <t xml:space="preserve"> ● przygotowanego lub złożonego wniosku rejestracyjnego PES,
</t>
    </r>
    <r>
      <rPr>
        <sz val="12"/>
        <color indexed="8"/>
        <rFont val="Calibri"/>
        <family val="2"/>
        <charset val="238"/>
      </rPr>
      <t xml:space="preserve"> ● utworzonego (zarejestrowanego) PES,
</t>
    </r>
    <r>
      <rPr>
        <sz val="12"/>
        <color indexed="8"/>
        <rFont val="Calibri"/>
        <family val="2"/>
        <charset val="238"/>
      </rPr>
      <t xml:space="preserve"> ● przygotowanego lub złożonego biznesplanu dotyczącego utworzenia PES.
</t>
    </r>
    <r>
      <rPr>
        <sz val="10"/>
        <color indexed="19"/>
        <rFont val="Calibri"/>
        <family val="2"/>
        <charset val="238"/>
      </rPr>
      <t xml:space="preserve">Grupa inicjatywna to sformalizowana lub niesformalizowana grupa osób lub podmiotów, którą łączy
</t>
    </r>
    <r>
      <rPr>
        <sz val="10"/>
        <color indexed="19"/>
        <rFont val="Calibri"/>
        <family val="2"/>
        <charset val="238"/>
      </rPr>
      <t>wspólny cel: utworzenie PES i która dla realizacji tego celu podejmuje wspólne działania prowadzące do utworzenia PES.</t>
    </r>
  </si>
  <si>
    <r>
      <rPr>
        <sz val="12"/>
        <color indexed="8"/>
        <rFont val="Calibri"/>
        <family val="2"/>
        <charset val="238"/>
      </rPr>
      <t xml:space="preserve">Liczba JST, które założyły PES lub PS przy wsparciu OWES                                                 
</t>
    </r>
    <r>
      <rPr>
        <sz val="10"/>
        <color indexed="21"/>
        <rFont val="Calibri"/>
        <family val="2"/>
        <charset val="238"/>
      </rPr>
      <t>Proszę uwzględnić wszystkie JST, które w okresie sprawozdawczym były założycielem PES lub PS, pod warunkiem, że utworzony przez nie podmiot jest nadal aktywny.</t>
    </r>
  </si>
  <si>
    <r>
      <rPr>
        <sz val="12"/>
        <color indexed="8"/>
        <rFont val="Calibri"/>
        <family val="2"/>
        <charset val="238"/>
      </rPr>
      <t xml:space="preserve">Liczba JST i ich jednostek organizacyjnych, kupujących produkty i usługi od PES i PS w ramach społecznie odpowiedzialnych zamówień publicznych, niezależnie od zastosowanego trybu zamówienia (przetarg, zapytanie ofertowe itp.) 
</t>
    </r>
    <r>
      <rPr>
        <sz val="10"/>
        <color indexed="21"/>
        <rFont val="Calibri"/>
        <family val="2"/>
        <charset val="238"/>
      </rPr>
      <t xml:space="preserve">Proszę uwzględnić wszystkie JST, które w okresie sprawozdawczym zakupiły produkty lub usługi od PS/PES w wyniku działań animacyjnych OWES </t>
    </r>
    <r>
      <rPr>
        <sz val="12"/>
        <color indexed="8"/>
        <rFont val="Calibri"/>
        <family val="2"/>
        <charset val="238"/>
      </rPr>
      <t xml:space="preserve">                                           </t>
    </r>
    <r>
      <rPr>
        <sz val="10"/>
        <color indexed="21"/>
        <rFont val="Calibri"/>
        <family val="2"/>
        <charset val="238"/>
      </rPr>
      <t xml:space="preserve">                                                                                         </t>
    </r>
  </si>
  <si>
    <r>
      <rPr>
        <sz val="12"/>
        <color indexed="8"/>
        <rFont val="Calibri"/>
        <family val="2"/>
        <charset val="238"/>
      </rPr>
      <t xml:space="preserve">Liczba podmiotów ekonomii społecznej, które </t>
    </r>
    <r>
      <rPr>
        <u/>
        <sz val="12"/>
        <color indexed="8"/>
        <rFont val="Calibri"/>
        <family val="2"/>
        <charset val="238"/>
      </rPr>
      <t>dzięki działaniom OWES</t>
    </r>
    <r>
      <rPr>
        <sz val="12"/>
        <color indexed="8"/>
        <rFont val="Calibri"/>
        <family val="2"/>
        <charset val="238"/>
      </rPr>
      <t xml:space="preserve"> włączyły się w działalność partnerstw rozwojowych (sieciowanie, klastry, franczyzy itp.).  
</t>
    </r>
    <r>
      <rPr>
        <sz val="10"/>
        <color indexed="21"/>
        <rFont val="Calibri"/>
        <family val="2"/>
        <charset val="238"/>
      </rPr>
      <t xml:space="preserve">Uwaga: przez partnerstwo rozwojowe rozumiemy wszelkie formy współpracy na poziomie lokalnym, regionalnym lub krajowym, nie tylko te związane z ekonomią społeczną. 
</t>
    </r>
    <r>
      <rPr>
        <sz val="10"/>
        <color indexed="21"/>
        <rFont val="Calibri"/>
        <family val="2"/>
        <charset val="238"/>
      </rPr>
      <t>Uwaga: nie wliczamy tu PES włączających się w sieci lub partnerstwa organizowane na poziomie regionalnym przez ROPS</t>
    </r>
  </si>
  <si>
    <r>
      <rPr>
        <sz val="12"/>
        <color indexed="8"/>
        <rFont val="Calibri"/>
        <family val="2"/>
        <charset val="238"/>
      </rPr>
      <t xml:space="preserve">Liczba utworzonych nowych PS przy wsparciu OWES 
</t>
    </r>
    <r>
      <rPr>
        <sz val="10"/>
        <color indexed="19"/>
        <rFont val="Calibri"/>
        <family val="2"/>
        <charset val="238"/>
      </rPr>
      <t>Proszę uwzględnić tylko te podmioty, które  zostały zarejestrowane w okresie sprawozdawczym.</t>
    </r>
  </si>
  <si>
    <r>
      <rPr>
        <sz val="12"/>
        <color indexed="8"/>
        <rFont val="Calibri"/>
        <family val="2"/>
        <charset val="238"/>
      </rPr>
      <t xml:space="preserve">Liczba utworzonych jednostek reintegracyjnych (CIS, KIS, ZAZ, WTZ)                                                  </t>
    </r>
    <r>
      <rPr>
        <sz val="10"/>
        <color indexed="21"/>
        <rFont val="Calibri"/>
        <family val="2"/>
        <charset val="238"/>
      </rPr>
      <t xml:space="preserve">                                      
</t>
    </r>
    <r>
      <rPr>
        <sz val="10"/>
        <color indexed="19"/>
        <rFont val="Calibri"/>
        <family val="2"/>
        <charset val="238"/>
      </rPr>
      <t>Proszę uwzględnić tylko te podmioty, które zostały wpisane do rejestrów w okresie sprawozdawczym.</t>
    </r>
  </si>
  <si>
    <r>
      <rPr>
        <sz val="12"/>
        <color indexed="8"/>
        <rFont val="Calibri"/>
        <family val="2"/>
        <charset val="238"/>
      </rPr>
      <t xml:space="preserve">Liczba pozostałych podmiotów ekonomii społecznej utworzonych przy wsparciu OWES                                                      </t>
    </r>
    <r>
      <rPr>
        <sz val="10"/>
        <color indexed="21"/>
        <rFont val="Calibri"/>
        <family val="2"/>
        <charset val="238"/>
      </rPr>
      <t xml:space="preserve">                                      
</t>
    </r>
    <r>
      <rPr>
        <sz val="10"/>
        <color indexed="21"/>
        <rFont val="Calibri"/>
        <family val="2"/>
        <charset val="238"/>
      </rPr>
      <t>Proszę uwzględnić tylko te podmioty, które zostały zarejestrowane w KRS w okresie sprawozdawczym.</t>
    </r>
  </si>
  <si>
    <r>
      <rPr>
        <sz val="11"/>
        <color indexed="8"/>
        <rFont val="Calibri"/>
        <family val="2"/>
        <charset val="238"/>
      </rPr>
      <t xml:space="preserve">liczba PES, które finalnie realizowały zamówienie publiczne z zastosowaniem aspektów społecznych 
</t>
    </r>
    <r>
      <rPr>
        <sz val="10"/>
        <color indexed="21"/>
        <rFont val="Calibri"/>
        <family val="2"/>
        <charset val="238"/>
      </rPr>
      <t>Należy  uwzględnić te zamówienia, na których realizację podpisano umowy w okresie sprawozdawcznym</t>
    </r>
  </si>
  <si>
    <r>
      <rPr>
        <sz val="12"/>
        <color indexed="8"/>
        <rFont val="Calibri"/>
        <family val="2"/>
        <charset val="238"/>
      </rPr>
      <t xml:space="preserve">Liczba miejsc pracy utworzonych w przedsiębiorstwach społecznych      
</t>
    </r>
    <r>
      <rPr>
        <i/>
        <sz val="10"/>
        <color indexed="8"/>
        <rFont val="Calibri"/>
        <family val="2"/>
        <charset val="238"/>
      </rPr>
      <t>UWAGA: Liczba miejsc pracy ogółem powinna odpowiadać sumie z wierszy 29, 30 i 31 oraz sumie z wierszy 32, 33.</t>
    </r>
    <r>
      <rPr>
        <sz val="12"/>
        <color indexed="16"/>
        <rFont val="Calibri"/>
        <family val="2"/>
        <charset val="238"/>
      </rPr>
      <t xml:space="preserve"> </t>
    </r>
    <r>
      <rPr>
        <i/>
        <sz val="10"/>
        <color indexed="8"/>
        <rFont val="Calibri"/>
        <family val="2"/>
        <charset val="238"/>
      </rPr>
      <t xml:space="preserve">Suma z wierszy   29,30,31 musi być równa sumie wierszy 32 i 33 </t>
    </r>
    <r>
      <rPr>
        <sz val="12"/>
        <color indexed="8"/>
        <rFont val="Calibri"/>
        <family val="2"/>
        <charset val="238"/>
      </rPr>
      <t xml:space="preserve">                                 
</t>
    </r>
    <r>
      <rPr>
        <sz val="10"/>
        <color indexed="21"/>
        <rFont val="Calibri"/>
        <family val="2"/>
        <charset val="238"/>
      </rPr>
      <t xml:space="preserve">Za miejsce pracy uznaje się stanowisko pracy, zajmowane na podstawie umowy o pracę, spółdzielczej umowy o pracę lub umowy cywilnoprawnej, istniejące w PS nieprzerwanie przez co najmniej 12 miesięcy od dnia przyznania dotacji lub utworzenia stanowiska pracy i wymiar czasu pracy odpowiada minimum 1/4 etatu. </t>
    </r>
  </si>
  <si>
    <r>
      <rPr>
        <sz val="12"/>
        <color indexed="8"/>
        <rFont val="Calibri"/>
        <family val="2"/>
        <charset val="238"/>
      </rPr>
      <t xml:space="preserve">Liczba miejsc pracy utworzonych dzięki dotacjom z EFS                                                       </t>
    </r>
    <r>
      <rPr>
        <sz val="10"/>
        <color indexed="21"/>
        <rFont val="Calibri"/>
        <family val="2"/>
        <charset val="238"/>
      </rPr>
      <t xml:space="preserve"> </t>
    </r>
  </si>
  <si>
    <r>
      <rPr>
        <sz val="12"/>
        <color indexed="8"/>
        <rFont val="Calibri"/>
        <family val="2"/>
        <charset val="238"/>
      </rPr>
      <t xml:space="preserve">Liczba miejsc pracy utworzonych dzięki dotacjom z FP                                                       </t>
    </r>
    <r>
      <rPr>
        <sz val="10"/>
        <color indexed="21"/>
        <rFont val="Calibri"/>
        <family val="2"/>
        <charset val="238"/>
      </rPr>
      <t xml:space="preserve"> </t>
    </r>
  </si>
  <si>
    <r>
      <rPr>
        <sz val="12"/>
        <color indexed="8"/>
        <rFont val="Calibri"/>
        <family val="2"/>
        <charset val="238"/>
      </rPr>
      <t xml:space="preserve">Liczba miejsc pracy utworzonych dzięki dotacjom z PFRON                                                       </t>
    </r>
    <r>
      <rPr>
        <sz val="10"/>
        <color indexed="21"/>
        <rFont val="Calibri"/>
        <family val="2"/>
        <charset val="238"/>
      </rPr>
      <t xml:space="preserve"> </t>
    </r>
  </si>
  <si>
    <r>
      <rPr>
        <sz val="12"/>
        <color indexed="8"/>
        <rFont val="Calibri"/>
        <family val="2"/>
        <charset val="238"/>
      </rPr>
      <t>według rodzaju podmiotu</t>
    </r>
  </si>
  <si>
    <r>
      <rPr>
        <sz val="12"/>
        <color indexed="8"/>
        <rFont val="Calibri"/>
        <family val="2"/>
        <charset val="238"/>
      </rPr>
      <t xml:space="preserve">Liczba miejsc pracy utworzonych w nowych PS                                                                  </t>
    </r>
    <r>
      <rPr>
        <sz val="10"/>
        <color indexed="21"/>
        <rFont val="Calibri"/>
        <family val="2"/>
        <charset val="238"/>
      </rPr>
      <t xml:space="preserve"> </t>
    </r>
  </si>
  <si>
    <r>
      <rPr>
        <sz val="12"/>
        <color indexed="8"/>
        <rFont val="Calibri"/>
        <family val="2"/>
        <charset val="238"/>
      </rPr>
      <t xml:space="preserve">Liczba miejsc pracy utworzonych w istniejących PS                                                                  </t>
    </r>
    <r>
      <rPr>
        <sz val="10"/>
        <color indexed="21"/>
        <rFont val="Calibri"/>
        <family val="2"/>
        <charset val="238"/>
      </rPr>
      <t xml:space="preserve"> </t>
    </r>
  </si>
  <si>
    <r>
      <rPr>
        <sz val="12"/>
        <color indexed="8"/>
        <rFont val="Calibri"/>
        <family val="2"/>
        <charset val="238"/>
      </rPr>
      <t xml:space="preserve">Liczba utworzonych miejsc pracy, w ramach których pracownicy pracują na podstawie stosunku pracy w przeliczeniu na pełne etaty.    
</t>
    </r>
    <r>
      <rPr>
        <sz val="10"/>
        <color indexed="21"/>
        <rFont val="Calibri"/>
        <family val="2"/>
        <charset val="238"/>
      </rPr>
      <t xml:space="preserve">Obliczeń należy dokonać poprzez zsumowanie wszystkich osób zatrudnionych na pełnym etacie oraz ułamków odpowiadających osobom zatrudnionym na części etatów.        </t>
    </r>
    <r>
      <rPr>
        <sz val="12"/>
        <color indexed="8"/>
        <rFont val="Calibri"/>
        <family val="2"/>
        <charset val="238"/>
      </rPr>
      <t xml:space="preserve"> </t>
    </r>
  </si>
  <si>
    <r>
      <rPr>
        <sz val="12"/>
        <color indexed="8"/>
        <rFont val="Calibri"/>
        <family val="2"/>
        <charset val="238"/>
      </rPr>
      <t xml:space="preserve">Liczba przedsiębiorstw społecznych powstałych przy wsparciu OWES, którym w okresie sprawozdawczym upłynęło 24 miesiące od rozpoczęcia działalności.     
</t>
    </r>
    <r>
      <rPr>
        <sz val="10"/>
        <color indexed="21"/>
        <rFont val="Calibri"/>
        <family val="2"/>
        <charset val="238"/>
      </rPr>
      <t>Proszę uwzględnić przedsiębiorstwa, dla których okres 24 m-cy od utworzenia upłynął w danym okresie sprawozdawczym.</t>
    </r>
    <r>
      <rPr>
        <sz val="12"/>
        <color indexed="8"/>
        <rFont val="Calibri"/>
        <family val="2"/>
        <charset val="238"/>
      </rPr>
      <t xml:space="preserve"> </t>
    </r>
    <r>
      <rPr>
        <sz val="10"/>
        <color indexed="21"/>
        <rFont val="Calibri"/>
        <family val="2"/>
        <charset val="238"/>
      </rPr>
      <t xml:space="preserve">Nie należy w danym okresie wykazywać PS, które istniały dłużej niż 36 miesięcy.           </t>
    </r>
    <r>
      <rPr>
        <sz val="10"/>
        <color indexed="16"/>
        <rFont val="Calibri"/>
        <family val="2"/>
        <charset val="238"/>
      </rPr>
      <t xml:space="preserve">                                                </t>
    </r>
    <r>
      <rPr>
        <sz val="12"/>
        <color indexed="8"/>
        <rFont val="Calibri"/>
        <family val="2"/>
        <charset val="238"/>
      </rPr>
      <t xml:space="preserve">                                                                </t>
    </r>
  </si>
  <si>
    <r>
      <rPr>
        <sz val="12"/>
        <color indexed="8"/>
        <rFont val="Calibri"/>
        <family val="2"/>
        <charset val="238"/>
      </rPr>
      <t xml:space="preserve">Liczba miejsc pracy, które zostały utrzymane przez 24 miesiące od ich utworzenia.                                              
</t>
    </r>
    <r>
      <rPr>
        <sz val="10"/>
        <color indexed="21"/>
        <rFont val="Calibri"/>
        <family val="2"/>
        <charset val="238"/>
      </rPr>
      <t>Proszę uwzględnić miejsca pracy, dla których okres 24 m-cy od utworzenia upłynął w danym okresie sprawozdawczym.</t>
    </r>
  </si>
  <si>
    <r>
      <t xml:space="preserve">Wydatki ogółem                                                                                                                                  </t>
    </r>
    <r>
      <rPr>
        <sz val="12"/>
        <color theme="1" tint="0.34998626667073579"/>
        <rFont val="Calibri"/>
        <family val="2"/>
        <charset val="238"/>
        <scheme val="minor"/>
      </rPr>
      <t xml:space="preserve"> 
</t>
    </r>
    <r>
      <rPr>
        <sz val="10"/>
        <color theme="1" tint="0.34998626667073579"/>
        <rFont val="Calibri"/>
        <family val="2"/>
        <charset val="238"/>
        <scheme val="minor"/>
      </rPr>
      <t/>
    </r>
  </si>
  <si>
    <t>OWES za 2016-2018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</si>
</sst>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164" formatCode="mmmm\ yyyy"/>
    <numFmt numFmtId="165" formatCode="#,##0.0"/>
    <numFmt numFmtId="166" formatCode="0.0%"/>
  </numFmts>
  <fonts count="91">
    <font>
      <sz val="10"/>
      <color theme="1"/>
      <name val="Calibri"/>
      <family val="2"/>
      <charset val="238"/>
      <scheme val="minor"/>
    </font>
    <font>
      <sz val="10"/>
      <color theme="1"/>
      <name val="Calibri"/>
      <family val="2"/>
      <charset val="238"/>
      <scheme val="minor"/>
    </font>
    <font>
      <b/>
      <sz val="10"/>
      <color theme="1"/>
      <name val="Calibri"/>
      <family val="2"/>
      <charset val="238"/>
      <scheme val="minor"/>
    </font>
    <font>
      <sz val="11"/>
      <color theme="1"/>
      <name val="Calibri"/>
      <family val="2"/>
      <charset val="238"/>
      <scheme val="minor"/>
    </font>
    <font>
      <b/>
      <sz val="11"/>
      <color theme="1"/>
      <name val="Calibri"/>
      <family val="2"/>
      <charset val="238"/>
      <scheme val="minor"/>
    </font>
    <font>
      <b/>
      <sz val="20"/>
      <color theme="1"/>
      <name val="Calibri"/>
      <family val="2"/>
      <charset val="238"/>
      <scheme val="minor"/>
    </font>
    <font>
      <sz val="11"/>
      <color rgb="FF000000"/>
      <name val="Calibri"/>
      <family val="2"/>
      <charset val="238"/>
      <scheme val="minor"/>
    </font>
    <font>
      <i/>
      <sz val="10"/>
      <color rgb="FF000000"/>
      <name val="Calibri"/>
      <family val="2"/>
      <charset val="238"/>
      <scheme val="minor"/>
    </font>
    <font>
      <sz val="10"/>
      <color rgb="FF000000"/>
      <name val="Calibri"/>
      <family val="2"/>
      <charset val="238"/>
      <scheme val="minor"/>
    </font>
    <font>
      <sz val="10"/>
      <color theme="1"/>
      <name val="Tahoma"/>
      <family val="2"/>
      <charset val="238"/>
    </font>
    <font>
      <b/>
      <sz val="11"/>
      <color rgb="FF000000"/>
      <name val="Calibri"/>
      <family val="2"/>
      <charset val="238"/>
      <scheme val="minor"/>
    </font>
    <font>
      <sz val="10"/>
      <color theme="0" tint="-0.499984740745262"/>
      <name val="Calibri"/>
      <family val="2"/>
      <charset val="238"/>
      <scheme val="minor"/>
    </font>
    <font>
      <sz val="12"/>
      <color theme="1"/>
      <name val="Calibri"/>
      <family val="2"/>
      <charset val="238"/>
    </font>
    <font>
      <sz val="10"/>
      <color theme="1" tint="0.34998626667073579"/>
      <name val="Calibri"/>
      <family val="2"/>
      <charset val="238"/>
      <scheme val="minor"/>
    </font>
    <font>
      <u/>
      <sz val="12"/>
      <color theme="1"/>
      <name val="Calibri"/>
      <family val="2"/>
      <charset val="238"/>
      <scheme val="minor"/>
    </font>
    <font>
      <sz val="10"/>
      <color theme="1" tint="0.499984740745262"/>
      <name val="Calibri"/>
      <family val="2"/>
      <charset val="238"/>
      <scheme val="minor"/>
    </font>
    <font>
      <b/>
      <sz val="12"/>
      <color theme="1"/>
      <name val="Calibri"/>
      <family val="2"/>
      <charset val="238"/>
      <scheme val="minor"/>
    </font>
    <font>
      <sz val="12"/>
      <name val="Calibri"/>
      <family val="2"/>
      <charset val="238"/>
      <scheme val="minor"/>
    </font>
    <font>
      <i/>
      <sz val="10"/>
      <color theme="1"/>
      <name val="Calibri"/>
      <family val="2"/>
      <charset val="238"/>
      <scheme val="minor"/>
    </font>
    <font>
      <i/>
      <sz val="10"/>
      <name val="Calibri"/>
      <family val="2"/>
      <charset val="238"/>
      <scheme val="minor"/>
    </font>
    <font>
      <sz val="12"/>
      <color rgb="FFFF0000"/>
      <name val="Calibri"/>
      <family val="2"/>
      <charset val="129"/>
      <scheme val="minor"/>
    </font>
    <font>
      <sz val="10"/>
      <color theme="1" tint="0.34998626667073579"/>
      <name val="Calibri"/>
      <family val="2"/>
      <charset val="238"/>
    </font>
    <font>
      <sz val="12"/>
      <color theme="1" tint="0.499984740745262"/>
      <name val="Calibri"/>
      <family val="2"/>
      <charset val="238"/>
      <scheme val="minor"/>
    </font>
    <font>
      <sz val="12"/>
      <color theme="1" tint="0.34998626667073579"/>
      <name val="Calibri"/>
      <family val="2"/>
      <charset val="238"/>
      <scheme val="minor"/>
    </font>
    <font>
      <sz val="12"/>
      <color theme="1" tint="0.34998626667073579"/>
      <name val="Calibri"/>
      <family val="2"/>
      <charset val="238"/>
    </font>
    <font>
      <u/>
      <sz val="10"/>
      <color theme="0" tint="-0.499984740745262"/>
      <name val="Calibri"/>
      <family val="2"/>
      <charset val="238"/>
      <scheme val="minor"/>
    </font>
    <font>
      <b/>
      <sz val="10"/>
      <color theme="0" tint="-0.499984740745262"/>
      <name val="Calibri"/>
      <family val="2"/>
      <charset val="238"/>
      <scheme val="minor"/>
    </font>
    <font>
      <b/>
      <sz val="10"/>
      <color theme="1" tint="0.499984740745262"/>
      <name val="Calibri"/>
      <family val="2"/>
      <charset val="238"/>
      <scheme val="minor"/>
    </font>
    <font>
      <b/>
      <u/>
      <sz val="10"/>
      <color theme="1" tint="0.499984740745262"/>
      <name val="Calibri"/>
      <family val="2"/>
      <charset val="238"/>
      <scheme val="minor"/>
    </font>
    <font>
      <b/>
      <sz val="12"/>
      <name val="Calibri"/>
      <family val="2"/>
      <charset val="238"/>
      <scheme val="minor"/>
    </font>
    <font>
      <b/>
      <sz val="12"/>
      <color rgb="FFFF0000"/>
      <name val="Calibri"/>
      <family val="2"/>
      <charset val="238"/>
      <scheme val="minor"/>
    </font>
    <font>
      <sz val="12"/>
      <color theme="1"/>
      <name val="Calibri"/>
      <family val="2"/>
      <charset val="238"/>
      <scheme val="minor"/>
    </font>
    <font>
      <b/>
      <sz val="9"/>
      <color theme="1"/>
      <name val="Calibri"/>
      <family val="2"/>
      <charset val="238"/>
      <scheme val="minor"/>
    </font>
    <font>
      <sz val="9"/>
      <color theme="1"/>
      <name val="Calibri"/>
      <family val="2"/>
      <charset val="238"/>
      <scheme val="minor"/>
    </font>
    <font>
      <b/>
      <sz val="8"/>
      <color theme="1"/>
      <name val="Calibri"/>
      <family val="2"/>
      <charset val="238"/>
      <scheme val="minor"/>
    </font>
    <font>
      <sz val="8"/>
      <color theme="1"/>
      <name val="Calibri"/>
      <family val="2"/>
      <charset val="238"/>
      <scheme val="minor"/>
    </font>
    <font>
      <sz val="12"/>
      <color theme="0"/>
      <name val="Calibri"/>
      <family val="2"/>
      <charset val="238"/>
      <scheme val="minor"/>
    </font>
    <font>
      <b/>
      <sz val="12"/>
      <color indexed="8"/>
      <name val="Calibri"/>
      <family val="2"/>
      <charset val="238"/>
    </font>
    <font>
      <sz val="11"/>
      <color rgb="FF000000"/>
      <name val="Calibri"/>
      <family val="2"/>
      <charset val="238"/>
    </font>
    <font>
      <b/>
      <sz val="12"/>
      <color theme="1"/>
      <name val="Calibri"/>
      <family val="2"/>
      <charset val="238"/>
    </font>
    <font>
      <b/>
      <sz val="10"/>
      <color theme="0" tint="-0.499984740745262"/>
      <name val="Calibri"/>
      <family val="2"/>
      <charset val="238"/>
    </font>
    <font>
      <sz val="10"/>
      <name val="Calibri"/>
      <family val="2"/>
      <charset val="238"/>
    </font>
    <font>
      <u/>
      <sz val="10"/>
      <color theme="1" tint="0.34998626667073579"/>
      <name val="Calibri"/>
      <family val="2"/>
      <charset val="238"/>
    </font>
    <font>
      <sz val="10"/>
      <color theme="1" tint="0.499984740745262"/>
      <name val="Calibri"/>
      <family val="2"/>
      <charset val="238"/>
    </font>
    <font>
      <sz val="10"/>
      <color theme="0" tint="-0.499984740745262"/>
      <name val="Calibri"/>
      <family val="2"/>
      <charset val="238"/>
    </font>
    <font>
      <i/>
      <sz val="10"/>
      <color theme="1" tint="0.34998626667073579"/>
      <name val="Calibri"/>
      <family val="2"/>
      <charset val="238"/>
    </font>
    <font>
      <i/>
      <sz val="10"/>
      <color theme="0" tint="-0.499984740745262"/>
      <name val="Calibri"/>
      <family val="2"/>
      <charset val="238"/>
    </font>
    <font>
      <sz val="10"/>
      <color rgb="FF000000"/>
      <name val="Tahoma"/>
      <family val="2"/>
      <charset val="238"/>
    </font>
    <font>
      <i/>
      <sz val="10"/>
      <color theme="1"/>
      <name val="Tahoma"/>
      <family val="2"/>
      <charset val="238"/>
    </font>
    <font>
      <b/>
      <sz val="10"/>
      <color rgb="FFFFFFFF"/>
      <name val="Tahoma"/>
      <family val="2"/>
      <charset val="238"/>
    </font>
    <font>
      <u/>
      <sz val="10"/>
      <color theme="10"/>
      <name val="Calibri"/>
      <family val="2"/>
      <charset val="238"/>
      <scheme val="minor"/>
    </font>
    <font>
      <b/>
      <sz val="14"/>
      <color theme="1"/>
      <name val="Arial"/>
      <family val="2"/>
      <charset val="238"/>
    </font>
    <font>
      <sz val="12"/>
      <color theme="1"/>
      <name val="Arial"/>
      <family val="2"/>
      <charset val="238"/>
    </font>
    <font>
      <sz val="14"/>
      <name val="Arial"/>
      <family val="2"/>
      <charset val="238"/>
    </font>
    <font>
      <sz val="14"/>
      <color theme="1"/>
      <name val="Arial"/>
      <family val="2"/>
      <charset val="238"/>
    </font>
    <font>
      <b/>
      <sz val="14"/>
      <name val="Arial"/>
      <family val="2"/>
      <charset val="238"/>
    </font>
    <font>
      <b/>
      <sz val="10"/>
      <name val="Arial"/>
      <family val="2"/>
      <charset val="238"/>
    </font>
    <font>
      <sz val="10"/>
      <color theme="1"/>
      <name val="Arial"/>
      <family val="2"/>
      <charset val="238"/>
    </font>
    <font>
      <sz val="10"/>
      <name val="Arial"/>
      <family val="2"/>
      <charset val="238"/>
    </font>
    <font>
      <b/>
      <sz val="10"/>
      <color theme="1"/>
      <name val="Arial"/>
      <family val="2"/>
      <charset val="238"/>
    </font>
    <font>
      <b/>
      <sz val="9"/>
      <name val="Arial"/>
      <family val="2"/>
      <charset val="238"/>
    </font>
    <font>
      <i/>
      <sz val="9"/>
      <color theme="1"/>
      <name val="Calibri"/>
      <family val="2"/>
      <charset val="238"/>
      <scheme val="minor"/>
    </font>
    <font>
      <sz val="9"/>
      <color theme="1"/>
      <name val="Arial"/>
      <family val="2"/>
      <charset val="238"/>
    </font>
    <font>
      <sz val="9"/>
      <name val="Arial"/>
      <family val="2"/>
      <charset val="238"/>
    </font>
    <font>
      <b/>
      <sz val="9"/>
      <color theme="1"/>
      <name val="Arial"/>
      <family val="2"/>
      <charset val="238"/>
    </font>
    <font>
      <sz val="11"/>
      <color theme="1"/>
      <name val="Czcionka tekstu podstawowego"/>
      <family val="2"/>
      <charset val="238"/>
    </font>
    <font>
      <b/>
      <sz val="8"/>
      <name val="Arial"/>
      <family val="2"/>
      <charset val="238"/>
    </font>
    <font>
      <sz val="8"/>
      <color theme="1"/>
      <name val="Arial"/>
      <family val="2"/>
      <charset val="238"/>
    </font>
    <font>
      <sz val="10"/>
      <name val="Arial CE"/>
      <charset val="238"/>
    </font>
    <font>
      <sz val="9"/>
      <name val="Arial CE"/>
      <charset val="238"/>
    </font>
    <font>
      <sz val="36"/>
      <color theme="0"/>
      <name val="Calibri"/>
      <family val="2"/>
      <charset val="238"/>
      <scheme val="minor"/>
    </font>
    <font>
      <i/>
      <sz val="10"/>
      <color rgb="FF000000"/>
      <name val="Arial"/>
      <family val="2"/>
      <charset val="238"/>
    </font>
    <font>
      <sz val="10"/>
      <color rgb="FFFFFFFF"/>
      <name val="Arial"/>
      <family val="2"/>
      <charset val="238"/>
    </font>
    <font>
      <sz val="10"/>
      <color rgb="FF000000"/>
      <name val="Arial"/>
      <family val="2"/>
      <charset val="238"/>
    </font>
    <font>
      <b/>
      <sz val="10"/>
      <color rgb="FF000000"/>
      <name val="Arial"/>
      <family val="2"/>
      <charset val="238"/>
    </font>
    <font>
      <i/>
      <sz val="8"/>
      <color rgb="FF000000"/>
      <name val="Arial"/>
      <family val="2"/>
      <charset val="238"/>
    </font>
    <font>
      <sz val="8"/>
      <color rgb="FFFFFFFF"/>
      <name val="Arial"/>
      <family val="2"/>
      <charset val="238"/>
    </font>
    <font>
      <sz val="8"/>
      <color rgb="FF000000"/>
      <name val="Arial"/>
      <family val="2"/>
      <charset val="238"/>
    </font>
    <font>
      <b/>
      <sz val="8"/>
      <color rgb="FF000000"/>
      <name val="Arial"/>
      <family val="2"/>
      <charset val="238"/>
    </font>
    <font>
      <sz val="16"/>
      <color rgb="FF222222"/>
      <name val="Arial"/>
      <family val="2"/>
      <charset val="238"/>
    </font>
    <font>
      <sz val="11"/>
      <name val="Calibri"/>
      <family val="2"/>
      <charset val="238"/>
    </font>
    <font>
      <sz val="8"/>
      <color theme="1" tint="0.34998626667073579"/>
      <name val="Calibri"/>
      <family val="2"/>
      <charset val="238"/>
      <scheme val="minor"/>
    </font>
    <font>
      <u/>
      <sz val="10"/>
      <color theme="1"/>
      <name val="Calibri"/>
      <family val="2"/>
      <charset val="238"/>
      <scheme val="minor"/>
    </font>
    <font>
      <sz val="12"/>
      <color indexed="8"/>
      <name val="Calibri"/>
      <family val="2"/>
      <charset val="238"/>
    </font>
    <font>
      <sz val="10"/>
      <color indexed="19"/>
      <name val="Calibri"/>
      <family val="2"/>
      <charset val="238"/>
    </font>
    <font>
      <sz val="10"/>
      <color indexed="21"/>
      <name val="Calibri"/>
      <family val="2"/>
      <charset val="238"/>
    </font>
    <font>
      <u/>
      <sz val="12"/>
      <color indexed="8"/>
      <name val="Calibri"/>
      <family val="2"/>
      <charset val="238"/>
    </font>
    <font>
      <sz val="11"/>
      <color indexed="8"/>
      <name val="Calibri"/>
      <family val="2"/>
      <charset val="238"/>
    </font>
    <font>
      <i/>
      <sz val="10"/>
      <color indexed="8"/>
      <name val="Calibri"/>
      <family val="2"/>
      <charset val="238"/>
    </font>
    <font>
      <sz val="12"/>
      <color indexed="16"/>
      <name val="Calibri"/>
      <family val="2"/>
      <charset val="238"/>
    </font>
    <font>
      <sz val="10"/>
      <color indexed="16"/>
      <name val="Calibri"/>
      <family val="2"/>
      <charset val="238"/>
    </font>
  </fonts>
  <fills count="24">
    <fill>
      <patternFill patternType="none"/>
    </fill>
    <fill>
      <patternFill patternType="gray125"/>
    </fill>
    <fill>
      <patternFill patternType="solid">
        <fgColor rgb="FFCFCA63"/>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249977111117893"/>
        <bgColor theme="6" tint="-0.249977111117893"/>
      </patternFill>
    </fill>
    <fill>
      <patternFill patternType="solid">
        <fgColor rgb="FF92D050"/>
        <bgColor indexed="64"/>
      </patternFill>
    </fill>
    <fill>
      <patternFill patternType="solid">
        <fgColor theme="6" tint="0.39997558519241921"/>
        <bgColor indexed="64"/>
      </patternFill>
    </fill>
    <fill>
      <patternFill patternType="solid">
        <fgColor rgb="FF40ABE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C66"/>
        <bgColor indexed="64"/>
      </patternFill>
    </fill>
    <fill>
      <patternFill patternType="solid">
        <fgColor theme="6" tint="-0.499984740745262"/>
        <bgColor indexed="64"/>
      </patternFill>
    </fill>
    <fill>
      <patternFill patternType="solid">
        <fgColor rgb="FFD9D9D9"/>
        <bgColor indexed="64"/>
      </patternFill>
    </fill>
    <fill>
      <patternFill patternType="solid">
        <fgColor rgb="FF666666"/>
        <bgColor indexed="64"/>
      </patternFill>
    </fill>
    <fill>
      <patternFill patternType="solid">
        <fgColor rgb="FFF3F3F3"/>
        <bgColor indexed="64"/>
      </patternFill>
    </fill>
    <fill>
      <patternFill patternType="solid">
        <fgColor rgb="FFFFFFFF"/>
        <bgColor indexed="64"/>
      </patternFill>
    </fill>
    <fill>
      <patternFill patternType="solid">
        <fgColor rgb="FFD3D3D3"/>
      </patternFill>
    </fill>
    <fill>
      <patternFill patternType="solid">
        <fgColor theme="6" tint="0.59999389629810485"/>
        <bgColor indexed="64"/>
      </patternFill>
    </fill>
    <fill>
      <patternFill patternType="solid">
        <fgColor theme="6" tint="-0.249977111117893"/>
        <bgColor indexed="64"/>
      </patternFill>
    </fill>
  </fills>
  <borders count="78">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bottom style="medium">
        <color auto="1"/>
      </bottom>
      <diagonal/>
    </border>
    <border>
      <left style="thin">
        <color auto="1"/>
      </left>
      <right/>
      <top style="thin">
        <color auto="1"/>
      </top>
      <bottom/>
      <diagonal/>
    </border>
    <border>
      <left style="thin">
        <color auto="1"/>
      </left>
      <right/>
      <top/>
      <bottom style="thin">
        <color auto="1"/>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theme="6" tint="0.79998168889431442"/>
      </bottom>
      <diagonal/>
    </border>
    <border>
      <left/>
      <right/>
      <top/>
      <bottom style="thin">
        <color theme="6" tint="0.59999389629810485"/>
      </bottom>
      <diagonal/>
    </border>
    <border>
      <left/>
      <right/>
      <top style="thin">
        <color theme="6" tint="0.79998168889431442"/>
      </top>
      <bottom style="thin">
        <color theme="6" tint="0.79998168889431442"/>
      </bottom>
      <diagonal/>
    </border>
    <border>
      <left/>
      <right/>
      <top style="double">
        <color theme="6" tint="-0.249977111117893"/>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65"/>
      </top>
      <bottom/>
      <diagonal/>
    </border>
    <border>
      <left/>
      <right style="thin">
        <color indexed="8"/>
      </right>
      <top style="thin">
        <color indexed="65"/>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diagonalUp="1" diagonalDown="1">
      <left style="thin">
        <color indexed="64"/>
      </left>
      <right style="thin">
        <color indexed="64"/>
      </right>
      <top style="thin">
        <color indexed="64"/>
      </top>
      <bottom style="medium">
        <color indexed="64"/>
      </bottom>
      <diagonal style="thin">
        <color indexed="64"/>
      </diagonal>
    </border>
    <border diagonalUp="1" diagonalDown="1">
      <left style="thin">
        <color indexed="64"/>
      </left>
      <right style="medium">
        <color indexed="64"/>
      </right>
      <top style="thin">
        <color indexed="64"/>
      </top>
      <bottom style="medium">
        <color indexed="64"/>
      </bottom>
      <diagonal style="thin">
        <color indexed="64"/>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666666"/>
      </bottom>
      <diagonal/>
    </border>
    <border>
      <left style="medium">
        <color rgb="FFCCCCCC"/>
      </left>
      <right style="medium">
        <color rgb="FFFFFFFF"/>
      </right>
      <top style="medium">
        <color rgb="FFCCCCCC"/>
      </top>
      <bottom style="medium">
        <color rgb="FFCCCCCC"/>
      </bottom>
      <diagonal/>
    </border>
    <border>
      <left style="medium">
        <color rgb="FFCCCCCC"/>
      </left>
      <right style="medium">
        <color rgb="FFFFFFFF"/>
      </right>
      <top style="medium">
        <color rgb="FFCCCCCC"/>
      </top>
      <bottom style="double">
        <color rgb="FF000000"/>
      </bottom>
      <diagonal/>
    </border>
    <border>
      <left style="medium">
        <color rgb="FFCCCCCC"/>
      </left>
      <right style="medium">
        <color rgb="FFCCCCCC"/>
      </right>
      <top style="medium">
        <color rgb="FFCCCCCC"/>
      </top>
      <bottom style="double">
        <color rgb="FF000000"/>
      </bottom>
      <diagonal/>
    </border>
    <border>
      <left/>
      <right/>
      <top/>
      <bottom style="double">
        <color rgb="FF000000"/>
      </bottom>
      <diagonal/>
    </border>
    <border>
      <left/>
      <right/>
      <top style="thin">
        <color indexed="64"/>
      </top>
      <bottom/>
      <diagonal/>
    </border>
    <border>
      <left style="thin">
        <color auto="1"/>
      </left>
      <right/>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31" fillId="0" borderId="0"/>
    <xf numFmtId="0" fontId="50" fillId="0" borderId="0" applyNumberFormat="0" applyFill="0" applyBorder="0" applyAlignment="0" applyProtection="0"/>
    <xf numFmtId="0" fontId="65" fillId="0" borderId="0"/>
    <xf numFmtId="0" fontId="68" fillId="0" borderId="0"/>
    <xf numFmtId="0" fontId="38" fillId="21" borderId="33">
      <alignment horizontal="left" vertical="center" wrapText="1"/>
    </xf>
  </cellStyleXfs>
  <cellXfs count="458">
    <xf numFmtId="0" fontId="0" fillId="0" borderId="0" xfId="0"/>
    <xf numFmtId="0" fontId="5" fillId="0" borderId="0" xfId="0" applyFont="1" applyAlignment="1">
      <alignment vertical="center"/>
    </xf>
    <xf numFmtId="0" fontId="3" fillId="0" borderId="0" xfId="0" applyFont="1" applyFill="1" applyBorder="1" applyAlignment="1">
      <alignment vertical="center"/>
    </xf>
    <xf numFmtId="0" fontId="0" fillId="0" borderId="0" xfId="0" applyAlignment="1"/>
    <xf numFmtId="0" fontId="6" fillId="0" borderId="5" xfId="0" applyFont="1" applyBorder="1" applyAlignment="1">
      <alignment vertical="center" wrapText="1"/>
    </xf>
    <xf numFmtId="0" fontId="3" fillId="0" borderId="5" xfId="0" applyFont="1" applyBorder="1" applyAlignment="1">
      <alignment vertical="center"/>
    </xf>
    <xf numFmtId="0" fontId="3" fillId="0" borderId="5" xfId="0" applyFont="1" applyBorder="1" applyAlignment="1">
      <alignment vertical="center" wrapText="1"/>
    </xf>
    <xf numFmtId="0" fontId="3" fillId="2" borderId="5" xfId="0" applyFont="1" applyFill="1" applyBorder="1" applyAlignment="1">
      <alignment horizontal="center" vertical="center"/>
    </xf>
    <xf numFmtId="0" fontId="6"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0" fillId="3" borderId="0" xfId="0" applyFill="1" applyBorder="1"/>
    <xf numFmtId="0" fontId="16" fillId="3" borderId="3" xfId="0" applyFont="1" applyFill="1" applyBorder="1" applyAlignment="1">
      <alignment horizontal="center" vertical="center"/>
    </xf>
    <xf numFmtId="0" fontId="0" fillId="0" borderId="0" xfId="0" applyAlignment="1">
      <alignment horizontal="center"/>
    </xf>
    <xf numFmtId="0" fontId="0" fillId="3" borderId="0" xfId="0" applyFill="1" applyBorder="1" applyAlignment="1">
      <alignment vertical="center"/>
    </xf>
    <xf numFmtId="49" fontId="0" fillId="0" borderId="8" xfId="0" applyNumberFormat="1" applyFont="1" applyBorder="1" applyAlignment="1">
      <alignment horizontal="left" vertical="center"/>
    </xf>
    <xf numFmtId="0" fontId="16" fillId="3" borderId="0" xfId="0" applyFont="1" applyFill="1" applyBorder="1"/>
    <xf numFmtId="0" fontId="0" fillId="3" borderId="0" xfId="0" applyFont="1" applyFill="1" applyBorder="1"/>
    <xf numFmtId="0" fontId="0" fillId="3" borderId="3" xfId="0" applyFill="1" applyBorder="1" applyAlignment="1">
      <alignment horizontal="center"/>
    </xf>
    <xf numFmtId="0" fontId="16" fillId="3" borderId="8" xfId="0" applyFont="1" applyFill="1" applyBorder="1" applyAlignment="1">
      <alignment horizontal="left" vertical="center"/>
    </xf>
    <xf numFmtId="0" fontId="16" fillId="0" borderId="8" xfId="0" applyFont="1" applyBorder="1" applyAlignment="1">
      <alignment horizontal="right" vertical="center"/>
    </xf>
    <xf numFmtId="0" fontId="16" fillId="0" borderId="8" xfId="0" applyFont="1" applyFill="1" applyBorder="1" applyAlignment="1">
      <alignment horizontal="right" vertical="center"/>
    </xf>
    <xf numFmtId="0" fontId="16" fillId="0" borderId="8" xfId="0" applyFont="1" applyBorder="1" applyAlignment="1">
      <alignment horizontal="right" vertical="center" wrapText="1"/>
    </xf>
    <xf numFmtId="0" fontId="16" fillId="4" borderId="8" xfId="0" applyFont="1" applyFill="1" applyBorder="1" applyAlignment="1">
      <alignment horizontal="right" vertical="center" wrapText="1"/>
    </xf>
    <xf numFmtId="0" fontId="16" fillId="0" borderId="8" xfId="0" applyFont="1" applyFill="1" applyBorder="1" applyAlignment="1">
      <alignment horizontal="right" vertical="center" wrapText="1"/>
    </xf>
    <xf numFmtId="0" fontId="16" fillId="3" borderId="8" xfId="0" applyFont="1" applyFill="1" applyBorder="1" applyAlignment="1">
      <alignment horizontal="right" vertical="center" wrapText="1"/>
    </xf>
    <xf numFmtId="0" fontId="0" fillId="0" borderId="8" xfId="0" applyBorder="1" applyAlignment="1">
      <alignment horizontal="right" vertical="center"/>
    </xf>
    <xf numFmtId="0" fontId="29" fillId="0" borderId="8" xfId="0" applyFont="1" applyBorder="1" applyAlignment="1">
      <alignment horizontal="right" vertical="center"/>
    </xf>
    <xf numFmtId="0" fontId="0" fillId="0" borderId="5" xfId="0" applyBorder="1" applyAlignment="1">
      <alignment horizontal="right" vertical="center"/>
    </xf>
    <xf numFmtId="0" fontId="16" fillId="0" borderId="5" xfId="0" applyFont="1" applyBorder="1" applyAlignment="1">
      <alignment horizontal="right" vertical="center"/>
    </xf>
    <xf numFmtId="0" fontId="0" fillId="4" borderId="5" xfId="0" applyFill="1" applyBorder="1" applyAlignment="1">
      <alignment horizontal="right" vertical="center"/>
    </xf>
    <xf numFmtId="0" fontId="0" fillId="0" borderId="8" xfId="0" applyFill="1" applyBorder="1" applyAlignment="1">
      <alignment horizontal="right" vertical="center"/>
    </xf>
    <xf numFmtId="0" fontId="0" fillId="3" borderId="8" xfId="0" applyFill="1" applyBorder="1" applyAlignment="1">
      <alignment horizontal="right" vertical="center"/>
    </xf>
    <xf numFmtId="0" fontId="16" fillId="3" borderId="8" xfId="0" applyFont="1" applyFill="1" applyBorder="1" applyAlignment="1">
      <alignment horizontal="right" vertical="center"/>
    </xf>
    <xf numFmtId="0" fontId="30" fillId="0" borderId="8" xfId="0" applyFont="1" applyBorder="1" applyAlignment="1">
      <alignment horizontal="right" vertical="center"/>
    </xf>
    <xf numFmtId="0" fontId="29" fillId="0" borderId="5" xfId="0" applyFont="1" applyBorder="1" applyAlignment="1">
      <alignment horizontal="right" vertical="center"/>
    </xf>
    <xf numFmtId="49" fontId="0" fillId="0" borderId="5" xfId="0" applyNumberFormat="1" applyBorder="1" applyAlignment="1" applyProtection="1">
      <alignment horizontal="center" vertical="center" wrapText="1"/>
      <protection locked="0" hidden="1"/>
    </xf>
    <xf numFmtId="0" fontId="26" fillId="3" borderId="0" xfId="0" applyFont="1" applyFill="1" applyBorder="1"/>
    <xf numFmtId="0" fontId="0" fillId="3" borderId="3" xfId="0" applyFill="1" applyBorder="1"/>
    <xf numFmtId="44" fontId="34" fillId="0" borderId="5" xfId="1" applyFont="1" applyBorder="1" applyAlignment="1">
      <alignment horizontal="right" vertical="center"/>
    </xf>
    <xf numFmtId="44" fontId="34" fillId="3" borderId="3" xfId="0" applyNumberFormat="1" applyFont="1" applyFill="1" applyBorder="1" applyAlignment="1">
      <alignment horizontal="left" vertical="center"/>
    </xf>
    <xf numFmtId="44" fontId="35" fillId="3" borderId="14" xfId="1" applyFont="1" applyFill="1" applyBorder="1" applyAlignment="1">
      <alignment horizontal="right" vertical="center"/>
    </xf>
    <xf numFmtId="0" fontId="0" fillId="3" borderId="19" xfId="0" applyFill="1" applyBorder="1"/>
    <xf numFmtId="0" fontId="26" fillId="3" borderId="19" xfId="0" applyFont="1" applyFill="1" applyBorder="1"/>
    <xf numFmtId="0" fontId="0" fillId="3" borderId="21" xfId="0" applyFill="1" applyBorder="1"/>
    <xf numFmtId="0" fontId="0" fillId="3" borderId="22" xfId="0" applyFill="1" applyBorder="1"/>
    <xf numFmtId="0" fontId="0" fillId="3" borderId="22" xfId="0" applyFill="1" applyBorder="1" applyAlignment="1">
      <alignment horizontal="center" vertical="center"/>
    </xf>
    <xf numFmtId="0" fontId="0" fillId="3" borderId="22" xfId="0" applyFill="1" applyBorder="1" applyAlignment="1">
      <alignment vertical="center"/>
    </xf>
    <xf numFmtId="0" fontId="0" fillId="0" borderId="5" xfId="0" applyBorder="1"/>
    <xf numFmtId="0" fontId="36" fillId="5" borderId="27" xfId="0" applyFont="1" applyFill="1" applyBorder="1"/>
    <xf numFmtId="0" fontId="36" fillId="5" borderId="28" xfId="0" applyFont="1" applyFill="1" applyBorder="1" applyAlignment="1">
      <alignment wrapText="1"/>
    </xf>
    <xf numFmtId="0" fontId="36" fillId="5" borderId="28" xfId="0" applyFont="1" applyFill="1" applyBorder="1" applyAlignment="1">
      <alignment horizontal="center" vertical="center" wrapText="1"/>
    </xf>
    <xf numFmtId="0" fontId="0" fillId="0" borderId="29" xfId="0" applyNumberFormat="1" applyFont="1" applyBorder="1"/>
    <xf numFmtId="0" fontId="0" fillId="0" borderId="29" xfId="0" applyNumberFormat="1" applyFont="1" applyBorder="1" applyAlignment="1">
      <alignment horizontal="center" vertical="center" wrapText="1"/>
    </xf>
    <xf numFmtId="44" fontId="0" fillId="0" borderId="29" xfId="0" applyNumberFormat="1" applyFont="1" applyBorder="1"/>
    <xf numFmtId="0" fontId="16" fillId="0" borderId="30" xfId="0" applyFont="1" applyBorder="1" applyAlignment="1">
      <alignment horizontal="left"/>
    </xf>
    <xf numFmtId="0" fontId="16" fillId="0" borderId="30" xfId="0" applyNumberFormat="1" applyFont="1" applyBorder="1"/>
    <xf numFmtId="1" fontId="16" fillId="0" borderId="30" xfId="0" applyNumberFormat="1" applyFont="1" applyBorder="1" applyAlignment="1">
      <alignment horizontal="center" vertical="center" wrapText="1"/>
    </xf>
    <xf numFmtId="44" fontId="32" fillId="0" borderId="30" xfId="0" applyNumberFormat="1" applyFont="1" applyBorder="1"/>
    <xf numFmtId="44" fontId="0" fillId="0" borderId="5" xfId="1" applyFont="1" applyBorder="1"/>
    <xf numFmtId="0" fontId="0" fillId="0" borderId="0" xfId="0" applyAlignment="1">
      <alignment wrapText="1"/>
    </xf>
    <xf numFmtId="0" fontId="0" fillId="0" borderId="0" xfId="0" applyAlignment="1">
      <alignment horizontal="right"/>
    </xf>
    <xf numFmtId="0" fontId="0" fillId="0" borderId="29" xfId="0" applyFont="1" applyBorder="1" applyAlignment="1">
      <alignment horizontal="right"/>
    </xf>
    <xf numFmtId="0" fontId="12" fillId="3" borderId="0" xfId="2" applyFont="1" applyFill="1" applyBorder="1"/>
    <xf numFmtId="0" fontId="40" fillId="3" borderId="0" xfId="2" applyFont="1" applyFill="1" applyBorder="1"/>
    <xf numFmtId="0" fontId="12" fillId="3" borderId="0" xfId="2" applyFont="1" applyFill="1"/>
    <xf numFmtId="44" fontId="37" fillId="0" borderId="5" xfId="1" applyFont="1" applyBorder="1" applyAlignment="1">
      <alignment horizontal="right"/>
    </xf>
    <xf numFmtId="0" fontId="12" fillId="3" borderId="0" xfId="2" applyFont="1" applyFill="1" applyBorder="1" applyAlignment="1">
      <alignment horizontal="center" vertical="center"/>
    </xf>
    <xf numFmtId="44" fontId="0" fillId="0" borderId="5" xfId="1" applyFont="1" applyBorder="1" applyAlignment="1">
      <alignment horizontal="right"/>
    </xf>
    <xf numFmtId="0" fontId="12" fillId="3" borderId="0" xfId="2" applyFont="1" applyFill="1" applyBorder="1" applyAlignment="1">
      <alignment vertical="center"/>
    </xf>
    <xf numFmtId="49" fontId="12" fillId="0" borderId="8" xfId="2" applyNumberFormat="1" applyFont="1" applyBorder="1" applyAlignment="1">
      <alignment horizontal="left" vertical="center"/>
    </xf>
    <xf numFmtId="0" fontId="12" fillId="3" borderId="0" xfId="2" applyFont="1" applyFill="1" applyBorder="1" applyAlignment="1">
      <alignment horizontal="right" vertical="center"/>
    </xf>
    <xf numFmtId="0" fontId="12" fillId="0" borderId="6" xfId="2" applyFont="1" applyBorder="1" applyAlignment="1">
      <alignment horizontal="left" vertical="center"/>
    </xf>
    <xf numFmtId="0" fontId="12" fillId="0" borderId="7" xfId="2" applyFont="1" applyBorder="1" applyAlignment="1">
      <alignment horizontal="left" vertical="center"/>
    </xf>
    <xf numFmtId="44" fontId="0" fillId="0" borderId="9" xfId="1" applyFont="1" applyBorder="1" applyAlignment="1">
      <alignment horizontal="right"/>
    </xf>
    <xf numFmtId="44" fontId="39" fillId="3" borderId="37" xfId="2" applyNumberFormat="1" applyFont="1" applyFill="1" applyBorder="1" applyAlignment="1">
      <alignment horizontal="right"/>
    </xf>
    <xf numFmtId="44" fontId="39" fillId="3" borderId="38" xfId="2" applyNumberFormat="1" applyFont="1" applyFill="1" applyBorder="1" applyAlignment="1">
      <alignment horizontal="right"/>
    </xf>
    <xf numFmtId="0" fontId="0" fillId="0" borderId="0" xfId="0" applyFont="1" applyAlignment="1"/>
    <xf numFmtId="0" fontId="0" fillId="0" borderId="40" xfId="0" applyFont="1" applyBorder="1" applyAlignment="1"/>
    <xf numFmtId="0" fontId="0" fillId="0" borderId="39" xfId="0" applyFont="1" applyBorder="1" applyAlignment="1">
      <alignment horizontal="left"/>
    </xf>
    <xf numFmtId="0" fontId="0" fillId="0" borderId="39" xfId="0" applyNumberFormat="1" applyFont="1" applyBorder="1" applyAlignment="1"/>
    <xf numFmtId="44" fontId="0" fillId="0" borderId="40" xfId="0" applyNumberFormat="1" applyFont="1" applyBorder="1" applyAlignment="1"/>
    <xf numFmtId="0" fontId="0" fillId="0" borderId="41" xfId="0" applyFont="1" applyBorder="1" applyAlignment="1">
      <alignment horizontal="left"/>
    </xf>
    <xf numFmtId="0" fontId="0" fillId="0" borderId="41" xfId="0" applyNumberFormat="1" applyFont="1" applyBorder="1" applyAlignment="1"/>
    <xf numFmtId="44" fontId="0" fillId="0" borderId="42" xfId="0" applyNumberFormat="1" applyFont="1" applyBorder="1" applyAlignment="1"/>
    <xf numFmtId="0" fontId="0" fillId="0" borderId="31" xfId="0" applyFont="1" applyBorder="1" applyAlignment="1">
      <alignment horizontal="left"/>
    </xf>
    <xf numFmtId="0" fontId="0" fillId="0" borderId="39" xfId="0" pivotButton="1" applyFont="1" applyBorder="1" applyAlignment="1"/>
    <xf numFmtId="0" fontId="2" fillId="0" borderId="31" xfId="0" applyNumberFormat="1" applyFont="1" applyBorder="1" applyAlignment="1">
      <alignment horizontal="center" vertical="center"/>
    </xf>
    <xf numFmtId="44" fontId="2" fillId="0" borderId="32" xfId="0" applyNumberFormat="1" applyFont="1" applyBorder="1" applyAlignment="1">
      <alignment horizontal="center" vertical="center"/>
    </xf>
    <xf numFmtId="44" fontId="0" fillId="7" borderId="5" xfId="1" applyFont="1" applyFill="1" applyBorder="1" applyAlignment="1">
      <alignment horizontal="right"/>
    </xf>
    <xf numFmtId="0" fontId="12" fillId="7" borderId="0" xfId="2" applyFont="1" applyFill="1" applyBorder="1" applyAlignment="1">
      <alignment horizontal="center" vertical="center"/>
    </xf>
    <xf numFmtId="0" fontId="12" fillId="7" borderId="0" xfId="2" applyFont="1" applyFill="1" applyBorder="1" applyAlignment="1">
      <alignment vertical="center"/>
    </xf>
    <xf numFmtId="44" fontId="0" fillId="0" borderId="0" xfId="0" applyNumberFormat="1"/>
    <xf numFmtId="0" fontId="49" fillId="8" borderId="15" xfId="0" applyFont="1" applyFill="1" applyBorder="1" applyAlignment="1">
      <alignment horizontal="justify" vertical="center"/>
    </xf>
    <xf numFmtId="0" fontId="49" fillId="8" borderId="15" xfId="0" applyFont="1" applyFill="1" applyBorder="1" applyAlignment="1">
      <alignment horizontal="center" vertical="center"/>
    </xf>
    <xf numFmtId="0" fontId="47" fillId="0" borderId="15" xfId="0" applyFont="1" applyBorder="1" applyAlignment="1">
      <alignment horizontal="justify" vertical="center"/>
    </xf>
    <xf numFmtId="0" fontId="47" fillId="0" borderId="15" xfId="0" applyFont="1" applyBorder="1" applyAlignment="1">
      <alignment horizontal="center" vertical="center"/>
    </xf>
    <xf numFmtId="0" fontId="9" fillId="0" borderId="0" xfId="0" applyFont="1" applyAlignment="1">
      <alignment vertical="center" wrapText="1"/>
    </xf>
    <xf numFmtId="0" fontId="9" fillId="0" borderId="0" xfId="0" applyFont="1" applyAlignment="1">
      <alignment vertical="center"/>
    </xf>
    <xf numFmtId="0" fontId="50" fillId="0" borderId="0" xfId="3"/>
    <xf numFmtId="0" fontId="2" fillId="0" borderId="0" xfId="0" applyFont="1"/>
    <xf numFmtId="0" fontId="0" fillId="0" borderId="0" xfId="0" applyFont="1"/>
    <xf numFmtId="0" fontId="47" fillId="0" borderId="0" xfId="0" applyFont="1" applyBorder="1" applyAlignment="1">
      <alignment horizontal="center" vertical="center"/>
    </xf>
    <xf numFmtId="0" fontId="0" fillId="0" borderId="0" xfId="0" applyBorder="1" applyAlignment="1"/>
    <xf numFmtId="0" fontId="49" fillId="8" borderId="0" xfId="0" applyFont="1" applyFill="1" applyBorder="1" applyAlignment="1">
      <alignment horizontal="center" vertical="center"/>
    </xf>
    <xf numFmtId="0" fontId="52" fillId="0" borderId="5" xfId="0" applyFont="1" applyBorder="1" applyAlignment="1">
      <alignment horizontal="center" vertical="center" wrapText="1"/>
    </xf>
    <xf numFmtId="164" fontId="53" fillId="0" borderId="5" xfId="0" applyNumberFormat="1" applyFont="1" applyFill="1" applyBorder="1"/>
    <xf numFmtId="3" fontId="54" fillId="0" borderId="5" xfId="0" applyNumberFormat="1" applyFont="1" applyFill="1" applyBorder="1"/>
    <xf numFmtId="3" fontId="51" fillId="0" borderId="5" xfId="0" applyNumberFormat="1" applyFont="1" applyFill="1" applyBorder="1"/>
    <xf numFmtId="0" fontId="55" fillId="0" borderId="5" xfId="0" applyFont="1" applyFill="1" applyBorder="1"/>
    <xf numFmtId="0" fontId="33" fillId="0" borderId="0" xfId="0" applyFont="1"/>
    <xf numFmtId="0" fontId="63" fillId="0" borderId="46" xfId="0" applyFont="1" applyFill="1" applyBorder="1" applyAlignment="1">
      <alignment horizontal="center" vertical="center"/>
    </xf>
    <xf numFmtId="0" fontId="63" fillId="0" borderId="48" xfId="0" applyFont="1" applyFill="1" applyBorder="1" applyAlignment="1">
      <alignment horizontal="center" vertical="center"/>
    </xf>
    <xf numFmtId="0" fontId="63" fillId="0" borderId="5" xfId="0" applyFont="1" applyFill="1" applyBorder="1" applyAlignment="1">
      <alignment horizontal="center" vertical="center"/>
    </xf>
    <xf numFmtId="0" fontId="63" fillId="0" borderId="44" xfId="0" applyFont="1" applyFill="1" applyBorder="1" applyAlignment="1">
      <alignment horizontal="center" vertical="center"/>
    </xf>
    <xf numFmtId="0" fontId="63" fillId="0" borderId="49" xfId="0" applyFont="1" applyFill="1" applyBorder="1" applyAlignment="1">
      <alignment horizontal="center" vertical="center"/>
    </xf>
    <xf numFmtId="0" fontId="63" fillId="0" borderId="45" xfId="0" applyFont="1" applyFill="1" applyBorder="1" applyAlignment="1">
      <alignment horizontal="center" vertical="center"/>
    </xf>
    <xf numFmtId="49" fontId="63" fillId="4" borderId="5" xfId="0" applyNumberFormat="1" applyFont="1" applyFill="1" applyBorder="1" applyAlignment="1">
      <alignment horizontal="center" vertical="center"/>
    </xf>
    <xf numFmtId="49" fontId="63" fillId="4" borderId="48" xfId="0" applyNumberFormat="1" applyFont="1" applyFill="1" applyBorder="1" applyAlignment="1">
      <alignment horizontal="center" vertical="center"/>
    </xf>
    <xf numFmtId="49" fontId="63" fillId="4" borderId="47" xfId="0" applyNumberFormat="1" applyFont="1" applyFill="1" applyBorder="1" applyAlignment="1">
      <alignment horizontal="center" vertical="center"/>
    </xf>
    <xf numFmtId="49" fontId="63" fillId="4" borderId="46" xfId="0" applyNumberFormat="1" applyFont="1" applyFill="1" applyBorder="1" applyAlignment="1">
      <alignment horizontal="center" vertical="center"/>
    </xf>
    <xf numFmtId="49" fontId="63" fillId="4" borderId="45" xfId="0" applyNumberFormat="1" applyFont="1" applyFill="1" applyBorder="1" applyAlignment="1">
      <alignment horizontal="center" vertical="center"/>
    </xf>
    <xf numFmtId="0" fontId="63" fillId="4" borderId="5" xfId="0" applyFont="1" applyFill="1" applyBorder="1"/>
    <xf numFmtId="3" fontId="62" fillId="0" borderId="5" xfId="0" applyNumberFormat="1" applyFont="1" applyBorder="1"/>
    <xf numFmtId="3" fontId="62" fillId="0" borderId="48" xfId="0" applyNumberFormat="1" applyFont="1" applyBorder="1"/>
    <xf numFmtId="3" fontId="64" fillId="12" borderId="47" xfId="0" applyNumberFormat="1" applyFont="1" applyFill="1" applyBorder="1"/>
    <xf numFmtId="165" fontId="63" fillId="12" borderId="46" xfId="0" applyNumberFormat="1" applyFont="1" applyFill="1" applyBorder="1"/>
    <xf numFmtId="3" fontId="62" fillId="11" borderId="48" xfId="0" applyNumberFormat="1" applyFont="1" applyFill="1" applyBorder="1"/>
    <xf numFmtId="165" fontId="63" fillId="0" borderId="5" xfId="0" applyNumberFormat="1" applyFont="1" applyFill="1" applyBorder="1"/>
    <xf numFmtId="165" fontId="63" fillId="0" borderId="47" xfId="0" applyNumberFormat="1" applyFont="1" applyFill="1" applyBorder="1"/>
    <xf numFmtId="3" fontId="62" fillId="10" borderId="45" xfId="0" applyNumberFormat="1" applyFont="1" applyFill="1" applyBorder="1"/>
    <xf numFmtId="165" fontId="63" fillId="0" borderId="46" xfId="0" applyNumberFormat="1" applyFont="1" applyFill="1" applyBorder="1"/>
    <xf numFmtId="3" fontId="62" fillId="9" borderId="45" xfId="0" applyNumberFormat="1" applyFont="1" applyFill="1" applyBorder="1"/>
    <xf numFmtId="3" fontId="62" fillId="4" borderId="5" xfId="0" applyNumberFormat="1" applyFont="1" applyFill="1" applyBorder="1"/>
    <xf numFmtId="0" fontId="66" fillId="4" borderId="5" xfId="4" applyFont="1" applyFill="1" applyBorder="1" applyAlignment="1">
      <alignment horizontal="center"/>
    </xf>
    <xf numFmtId="1" fontId="66" fillId="4" borderId="5" xfId="4" applyNumberFormat="1" applyFont="1" applyFill="1" applyBorder="1" applyAlignment="1">
      <alignment horizontal="center"/>
    </xf>
    <xf numFmtId="0" fontId="66" fillId="4" borderId="5" xfId="4" applyFont="1" applyFill="1" applyBorder="1"/>
    <xf numFmtId="0" fontId="67" fillId="4" borderId="5" xfId="4" applyFont="1" applyFill="1" applyBorder="1"/>
    <xf numFmtId="3" fontId="67" fillId="4" borderId="5" xfId="4" applyNumberFormat="1" applyFont="1" applyFill="1" applyBorder="1"/>
    <xf numFmtId="3" fontId="67" fillId="14" borderId="5" xfId="4" applyNumberFormat="1" applyFont="1" applyFill="1" applyBorder="1"/>
    <xf numFmtId="3" fontId="67" fillId="13" borderId="5" xfId="4" applyNumberFormat="1" applyFont="1" applyFill="1" applyBorder="1"/>
    <xf numFmtId="0" fontId="57" fillId="0" borderId="5" xfId="0" applyFont="1" applyBorder="1" applyAlignment="1">
      <alignment horizontal="center" vertical="center" wrapText="1"/>
    </xf>
    <xf numFmtId="164" fontId="58" fillId="0" borderId="5" xfId="0" applyNumberFormat="1" applyFont="1" applyFill="1" applyBorder="1"/>
    <xf numFmtId="3" fontId="57" fillId="0" borderId="5" xfId="0" applyNumberFormat="1" applyFont="1" applyFill="1" applyBorder="1"/>
    <xf numFmtId="0" fontId="56" fillId="0" borderId="5" xfId="0" applyFont="1" applyFill="1" applyBorder="1"/>
    <xf numFmtId="0" fontId="63" fillId="0" borderId="47" xfId="0" applyFont="1" applyFill="1" applyBorder="1" applyAlignment="1">
      <alignment horizontal="center" vertical="center"/>
    </xf>
    <xf numFmtId="0" fontId="60" fillId="13" borderId="5" xfId="5" applyFont="1" applyFill="1" applyBorder="1" applyAlignment="1">
      <alignment horizontal="center"/>
    </xf>
    <xf numFmtId="0" fontId="60" fillId="0" borderId="5" xfId="5" applyFont="1" applyBorder="1" applyAlignment="1">
      <alignment horizontal="center"/>
    </xf>
    <xf numFmtId="0" fontId="60" fillId="0" borderId="43" xfId="5" applyFont="1" applyBorder="1"/>
    <xf numFmtId="0" fontId="63" fillId="0" borderId="5" xfId="5" applyFont="1" applyFill="1" applyBorder="1"/>
    <xf numFmtId="1" fontId="63" fillId="0" borderId="5" xfId="5" applyNumberFormat="1" applyFont="1" applyFill="1" applyBorder="1" applyAlignment="1">
      <alignment horizontal="center" vertical="center"/>
    </xf>
    <xf numFmtId="1" fontId="60" fillId="14" borderId="5" xfId="5" applyNumberFormat="1" applyFont="1" applyFill="1" applyBorder="1" applyAlignment="1">
      <alignment horizontal="center" vertical="center"/>
    </xf>
    <xf numFmtId="1" fontId="63" fillId="13" borderId="5" xfId="5" applyNumberFormat="1" applyFont="1" applyFill="1" applyBorder="1" applyAlignment="1">
      <alignment horizontal="center" vertical="center"/>
    </xf>
    <xf numFmtId="1" fontId="63" fillId="0" borderId="5" xfId="5" applyNumberFormat="1" applyFont="1" applyBorder="1" applyAlignment="1">
      <alignment horizontal="center" vertical="center"/>
    </xf>
    <xf numFmtId="0" fontId="63" fillId="0" borderId="5" xfId="5" applyFont="1" applyBorder="1" applyAlignment="1">
      <alignment horizontal="center"/>
    </xf>
    <xf numFmtId="0" fontId="69" fillId="0" borderId="0" xfId="5" applyFont="1" applyFill="1"/>
    <xf numFmtId="0" fontId="63" fillId="0" borderId="5" xfId="5" applyFont="1" applyBorder="1"/>
    <xf numFmtId="1" fontId="63" fillId="4" borderId="5" xfId="5" applyNumberFormat="1" applyFont="1" applyFill="1" applyBorder="1" applyAlignment="1">
      <alignment horizontal="center" vertical="center"/>
    </xf>
    <xf numFmtId="0" fontId="3" fillId="7" borderId="5" xfId="0" applyFont="1" applyFill="1" applyBorder="1" applyAlignment="1">
      <alignment horizontal="center" vertical="center" wrapText="1"/>
    </xf>
    <xf numFmtId="164" fontId="63" fillId="0" borderId="5" xfId="0" applyNumberFormat="1" applyFont="1" applyFill="1" applyBorder="1"/>
    <xf numFmtId="3" fontId="64" fillId="0" borderId="5" xfId="0" applyNumberFormat="1" applyFont="1" applyFill="1" applyBorder="1"/>
    <xf numFmtId="0" fontId="8" fillId="0" borderId="5" xfId="0" applyFont="1" applyBorder="1" applyAlignment="1">
      <alignment vertical="center"/>
    </xf>
    <xf numFmtId="0" fontId="7" fillId="0" borderId="5" xfId="0" applyFont="1" applyBorder="1" applyAlignment="1">
      <alignment horizontal="center" vertical="center"/>
    </xf>
    <xf numFmtId="0" fontId="7" fillId="0" borderId="63" xfId="0" applyFont="1" applyBorder="1" applyAlignment="1">
      <alignment horizontal="center" vertical="center"/>
    </xf>
    <xf numFmtId="0" fontId="7" fillId="0" borderId="47" xfId="0" applyFont="1" applyBorder="1" applyAlignment="1">
      <alignment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64" xfId="0" applyFont="1" applyBorder="1" applyAlignment="1">
      <alignment horizontal="center" vertical="center"/>
    </xf>
    <xf numFmtId="0" fontId="7" fillId="0" borderId="45" xfId="0" applyFont="1" applyBorder="1" applyAlignment="1">
      <alignment vertical="center"/>
    </xf>
    <xf numFmtId="0" fontId="7" fillId="0" borderId="65" xfId="0" applyFont="1" applyBorder="1" applyAlignment="1">
      <alignment horizontal="center" vertical="center"/>
    </xf>
    <xf numFmtId="0" fontId="7" fillId="0" borderId="26"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46" xfId="0" applyFont="1" applyBorder="1" applyAlignment="1">
      <alignment vertical="center"/>
    </xf>
    <xf numFmtId="0" fontId="7" fillId="0" borderId="60" xfId="0" applyFont="1" applyBorder="1" applyAlignment="1">
      <alignment horizontal="center" vertical="center"/>
    </xf>
    <xf numFmtId="0" fontId="8" fillId="0" borderId="47" xfId="0" applyFont="1" applyBorder="1" applyAlignment="1">
      <alignment vertical="center"/>
    </xf>
    <xf numFmtId="0" fontId="8" fillId="0" borderId="45" xfId="0" applyFont="1" applyBorder="1" applyAlignment="1">
      <alignment vertical="center"/>
    </xf>
    <xf numFmtId="0" fontId="8" fillId="0" borderId="46" xfId="0" applyFont="1" applyBorder="1" applyAlignment="1">
      <alignment vertical="center"/>
    </xf>
    <xf numFmtId="0" fontId="7" fillId="0" borderId="61" xfId="0" applyFont="1" applyBorder="1" applyAlignment="1">
      <alignment horizontal="center" vertical="center" wrapText="1"/>
    </xf>
    <xf numFmtId="0" fontId="8" fillId="0" borderId="45" xfId="0" applyFont="1" applyBorder="1" applyAlignment="1">
      <alignment horizontal="center"/>
    </xf>
    <xf numFmtId="0" fontId="8" fillId="0" borderId="46" xfId="0" applyFont="1" applyBorder="1" applyAlignment="1">
      <alignment horizontal="center"/>
    </xf>
    <xf numFmtId="0" fontId="7" fillId="0" borderId="45" xfId="0" applyFont="1" applyBorder="1" applyAlignment="1">
      <alignment horizontal="center"/>
    </xf>
    <xf numFmtId="0" fontId="7" fillId="0" borderId="5" xfId="0" applyFont="1" applyBorder="1" applyAlignment="1">
      <alignment horizontal="center"/>
    </xf>
    <xf numFmtId="0" fontId="7" fillId="0" borderId="46" xfId="0" applyFont="1" applyBorder="1" applyAlignment="1">
      <alignment horizontal="center"/>
    </xf>
    <xf numFmtId="0" fontId="8" fillId="0" borderId="65" xfId="0" applyFont="1" applyBorder="1" applyAlignment="1">
      <alignment horizontal="center"/>
    </xf>
    <xf numFmtId="0" fontId="8" fillId="0" borderId="60" xfId="0" applyFont="1" applyBorder="1" applyAlignment="1">
      <alignment horizontal="center"/>
    </xf>
    <xf numFmtId="0" fontId="7" fillId="0" borderId="65" xfId="0" applyFont="1" applyBorder="1" applyAlignment="1">
      <alignment horizontal="center"/>
    </xf>
    <xf numFmtId="0" fontId="7" fillId="0" borderId="26" xfId="0" applyFont="1" applyBorder="1" applyAlignment="1">
      <alignment horizontal="center"/>
    </xf>
    <xf numFmtId="0" fontId="7" fillId="0" borderId="60" xfId="0" applyFont="1" applyBorder="1" applyAlignment="1">
      <alignment horizontal="center"/>
    </xf>
    <xf numFmtId="0" fontId="3" fillId="15" borderId="0" xfId="0" applyFont="1" applyFill="1" applyAlignment="1">
      <alignment vertical="center" wrapText="1"/>
    </xf>
    <xf numFmtId="0" fontId="0" fillId="15" borderId="0" xfId="0" applyFill="1"/>
    <xf numFmtId="0" fontId="70" fillId="16" borderId="0" xfId="0" applyFont="1" applyFill="1" applyAlignment="1">
      <alignment horizontal="center"/>
    </xf>
    <xf numFmtId="0" fontId="71" fillId="17" borderId="68" xfId="0" applyFont="1" applyFill="1" applyBorder="1" applyAlignment="1">
      <alignment wrapText="1"/>
    </xf>
    <xf numFmtId="0" fontId="71" fillId="17" borderId="69" xfId="0" applyFont="1" applyFill="1" applyBorder="1" applyAlignment="1">
      <alignment wrapText="1"/>
    </xf>
    <xf numFmtId="0" fontId="72" fillId="18" borderId="69" xfId="0" applyFont="1" applyFill="1" applyBorder="1" applyAlignment="1">
      <alignment horizontal="right" wrapText="1"/>
    </xf>
    <xf numFmtId="0" fontId="72" fillId="18" borderId="69" xfId="0" applyFont="1" applyFill="1" applyBorder="1" applyAlignment="1">
      <alignment wrapText="1"/>
    </xf>
    <xf numFmtId="0" fontId="73" fillId="19" borderId="70" xfId="0" applyFont="1" applyFill="1" applyBorder="1" applyAlignment="1">
      <alignment wrapText="1"/>
    </xf>
    <xf numFmtId="0" fontId="73" fillId="20" borderId="68" xfId="0" applyFont="1" applyFill="1" applyBorder="1" applyAlignment="1">
      <alignment horizontal="right" wrapText="1"/>
    </xf>
    <xf numFmtId="0" fontId="73" fillId="19" borderId="71" xfId="0" applyFont="1" applyFill="1" applyBorder="1" applyAlignment="1">
      <alignment wrapText="1"/>
    </xf>
    <xf numFmtId="0" fontId="73" fillId="20" borderId="72" xfId="0" applyFont="1" applyFill="1" applyBorder="1" applyAlignment="1">
      <alignment horizontal="right" wrapText="1"/>
    </xf>
    <xf numFmtId="0" fontId="74" fillId="17" borderId="68" xfId="0" applyFont="1" applyFill="1" applyBorder="1" applyAlignment="1">
      <alignment wrapText="1"/>
    </xf>
    <xf numFmtId="0" fontId="74" fillId="17" borderId="68" xfId="0" applyFont="1" applyFill="1" applyBorder="1" applyAlignment="1">
      <alignment horizontal="right" wrapText="1"/>
    </xf>
    <xf numFmtId="0" fontId="0" fillId="16" borderId="0" xfId="0" applyFill="1"/>
    <xf numFmtId="0" fontId="3" fillId="20" borderId="0" xfId="0" applyFont="1" applyFill="1" applyAlignment="1">
      <alignment wrapText="1"/>
    </xf>
    <xf numFmtId="0" fontId="6" fillId="20" borderId="0" xfId="0" applyFont="1" applyFill="1" applyAlignment="1">
      <alignment horizontal="right" wrapText="1"/>
    </xf>
    <xf numFmtId="0" fontId="3" fillId="20" borderId="73" xfId="0" applyFont="1" applyFill="1" applyBorder="1" applyAlignment="1">
      <alignment wrapText="1"/>
    </xf>
    <xf numFmtId="0" fontId="75" fillId="17" borderId="69" xfId="0" applyFont="1" applyFill="1" applyBorder="1" applyAlignment="1">
      <alignment wrapText="1"/>
    </xf>
    <xf numFmtId="0" fontId="76" fillId="18" borderId="69" xfId="0" applyFont="1" applyFill="1" applyBorder="1" applyAlignment="1">
      <alignment vertical="center"/>
    </xf>
    <xf numFmtId="0" fontId="77" fillId="19" borderId="70" xfId="0" applyFont="1" applyFill="1" applyBorder="1" applyAlignment="1">
      <alignment wrapText="1"/>
    </xf>
    <xf numFmtId="0" fontId="77" fillId="20" borderId="68" xfId="0" applyFont="1" applyFill="1" applyBorder="1" applyAlignment="1">
      <alignment horizontal="right" wrapText="1"/>
    </xf>
    <xf numFmtId="0" fontId="77" fillId="19" borderId="71" xfId="0" applyFont="1" applyFill="1" applyBorder="1" applyAlignment="1">
      <alignment wrapText="1"/>
    </xf>
    <xf numFmtId="0" fontId="77" fillId="20" borderId="72" xfId="0" applyFont="1" applyFill="1" applyBorder="1" applyAlignment="1">
      <alignment horizontal="right" wrapText="1"/>
    </xf>
    <xf numFmtId="0" fontId="78" fillId="17" borderId="68" xfId="0" applyFont="1" applyFill="1" applyBorder="1" applyAlignment="1">
      <alignment wrapText="1"/>
    </xf>
    <xf numFmtId="0" fontId="78" fillId="17" borderId="68" xfId="0" applyFont="1" applyFill="1" applyBorder="1" applyAlignment="1">
      <alignment horizontal="right" wrapText="1"/>
    </xf>
    <xf numFmtId="0" fontId="35" fillId="0" borderId="5" xfId="0" applyFont="1" applyBorder="1" applyAlignment="1">
      <alignment vertical="center" wrapText="1"/>
    </xf>
    <xf numFmtId="0" fontId="79" fillId="0" borderId="0" xfId="0" applyFont="1"/>
    <xf numFmtId="0" fontId="0" fillId="0" borderId="0" xfId="0" quotePrefix="1"/>
    <xf numFmtId="0" fontId="80" fillId="0" borderId="0" xfId="0" applyFont="1"/>
    <xf numFmtId="0" fontId="38" fillId="21" borderId="34" xfId="6" applyNumberFormat="1" applyFont="1" applyFill="1" applyBorder="1" applyAlignment="1">
      <alignment vertical="center" wrapText="1"/>
    </xf>
    <xf numFmtId="0" fontId="38" fillId="21" borderId="33" xfId="6" applyNumberFormat="1" applyFont="1" applyFill="1" applyBorder="1">
      <alignment horizontal="left" vertical="center" wrapText="1"/>
    </xf>
    <xf numFmtId="3" fontId="0" fillId="0" borderId="0" xfId="0" applyNumberFormat="1" applyFont="1"/>
    <xf numFmtId="3" fontId="0" fillId="0" borderId="0" xfId="0" applyNumberFormat="1"/>
    <xf numFmtId="3" fontId="0" fillId="0" borderId="4" xfId="0" applyNumberFormat="1" applyBorder="1"/>
    <xf numFmtId="10" fontId="0" fillId="0" borderId="0" xfId="0" applyNumberFormat="1"/>
    <xf numFmtId="166" fontId="0" fillId="0" borderId="0" xfId="1" applyNumberFormat="1" applyFont="1"/>
    <xf numFmtId="166" fontId="0" fillId="0" borderId="0" xfId="0" applyNumberFormat="1"/>
    <xf numFmtId="9" fontId="0" fillId="0" borderId="0" xfId="0" applyNumberFormat="1"/>
    <xf numFmtId="0" fontId="39" fillId="3" borderId="0" xfId="2" applyFont="1" applyFill="1" applyBorder="1" applyAlignment="1"/>
    <xf numFmtId="0" fontId="12" fillId="3" borderId="0" xfId="2" applyFont="1" applyFill="1" applyBorder="1" applyAlignment="1"/>
    <xf numFmtId="0" fontId="16" fillId="22" borderId="8" xfId="0" applyFont="1" applyFill="1" applyBorder="1" applyAlignment="1">
      <alignment horizontal="right" vertical="center" wrapText="1"/>
    </xf>
    <xf numFmtId="0" fontId="16" fillId="22" borderId="3" xfId="0" applyFont="1" applyFill="1" applyBorder="1" applyAlignment="1">
      <alignment horizontal="center" vertical="center"/>
    </xf>
    <xf numFmtId="0" fontId="0" fillId="3" borderId="8" xfId="0" applyFont="1" applyFill="1" applyBorder="1" applyAlignment="1">
      <alignment vertical="top" wrapText="1"/>
    </xf>
    <xf numFmtId="0" fontId="0" fillId="3" borderId="6" xfId="0" applyFont="1" applyFill="1" applyBorder="1" applyAlignment="1">
      <alignment vertical="top" wrapText="1"/>
    </xf>
    <xf numFmtId="0" fontId="0" fillId="22" borderId="8" xfId="0" applyFill="1" applyBorder="1" applyAlignment="1">
      <alignment horizontal="right" vertical="center"/>
    </xf>
    <xf numFmtId="0" fontId="16" fillId="22" borderId="8" xfId="0" applyFont="1" applyFill="1" applyBorder="1" applyAlignment="1">
      <alignment horizontal="right" vertical="center"/>
    </xf>
    <xf numFmtId="0" fontId="0" fillId="22" borderId="8" xfId="0" applyFill="1" applyBorder="1" applyAlignment="1">
      <alignment horizontal="center" vertical="top"/>
    </xf>
    <xf numFmtId="0" fontId="16" fillId="3" borderId="22" xfId="0" applyFont="1" applyFill="1" applyBorder="1" applyAlignment="1">
      <alignment horizontal="center"/>
    </xf>
    <xf numFmtId="0" fontId="16" fillId="3" borderId="18" xfId="0" applyFont="1" applyFill="1" applyBorder="1" applyAlignment="1">
      <alignment horizontal="left"/>
    </xf>
    <xf numFmtId="44" fontId="0" fillId="0" borderId="74" xfId="1" applyFont="1" applyBorder="1"/>
    <xf numFmtId="44" fontId="34" fillId="22" borderId="5" xfId="1" applyFont="1" applyFill="1" applyBorder="1" applyAlignment="1">
      <alignment horizontal="right" vertical="center"/>
    </xf>
    <xf numFmtId="44" fontId="34" fillId="22" borderId="3" xfId="0" applyNumberFormat="1" applyFont="1" applyFill="1" applyBorder="1" applyAlignment="1">
      <alignment horizontal="left" vertical="center"/>
    </xf>
    <xf numFmtId="0" fontId="0" fillId="22" borderId="22" xfId="0" applyFill="1" applyBorder="1" applyAlignment="1">
      <alignment horizontal="center" vertical="center"/>
    </xf>
    <xf numFmtId="0" fontId="0" fillId="22" borderId="22" xfId="0" applyFill="1" applyBorder="1" applyAlignment="1">
      <alignment vertical="center"/>
    </xf>
    <xf numFmtId="0" fontId="0" fillId="22" borderId="1" xfId="0" applyFill="1" applyBorder="1" applyAlignment="1">
      <alignment vertical="center"/>
    </xf>
    <xf numFmtId="0" fontId="0" fillId="22" borderId="24" xfId="0" applyFill="1" applyBorder="1" applyAlignment="1">
      <alignment vertical="center"/>
    </xf>
    <xf numFmtId="0" fontId="0" fillId="22" borderId="25" xfId="0" applyFill="1" applyBorder="1" applyAlignment="1">
      <alignment vertical="center"/>
    </xf>
    <xf numFmtId="44" fontId="34" fillId="22" borderId="26" xfId="1" applyFont="1" applyFill="1" applyBorder="1" applyAlignment="1">
      <alignment horizontal="right" vertical="center"/>
    </xf>
    <xf numFmtId="44" fontId="34" fillId="22" borderId="2" xfId="0" applyNumberFormat="1" applyFont="1" applyFill="1" applyBorder="1" applyAlignment="1">
      <alignment horizontal="left" vertical="center"/>
    </xf>
    <xf numFmtId="0" fontId="16" fillId="0" borderId="75" xfId="0" applyFont="1" applyFill="1" applyBorder="1" applyAlignment="1">
      <alignment horizontal="right" vertical="center" wrapText="1"/>
    </xf>
    <xf numFmtId="0" fontId="16" fillId="0" borderId="0" xfId="0" applyFont="1" applyFill="1" applyBorder="1" applyAlignment="1">
      <alignment horizontal="right" vertical="center" wrapText="1"/>
    </xf>
    <xf numFmtId="0" fontId="16" fillId="0" borderId="0" xfId="0" applyFont="1" applyFill="1" applyBorder="1" applyAlignment="1">
      <alignment horizontal="center" vertical="center"/>
    </xf>
    <xf numFmtId="0" fontId="16" fillId="22" borderId="8" xfId="0" applyFont="1" applyFill="1" applyBorder="1" applyAlignment="1">
      <alignment horizontal="center" vertical="center" wrapText="1"/>
    </xf>
    <xf numFmtId="0" fontId="0" fillId="0" borderId="0" xfId="0" applyFill="1" applyBorder="1"/>
    <xf numFmtId="0" fontId="16" fillId="0" borderId="0" xfId="0" applyFont="1" applyFill="1" applyBorder="1" applyAlignment="1">
      <alignment horizontal="right" vertical="center"/>
    </xf>
    <xf numFmtId="0" fontId="0" fillId="0" borderId="0" xfId="0" applyFill="1" applyBorder="1" applyAlignment="1">
      <alignment horizontal="right" vertical="center"/>
    </xf>
    <xf numFmtId="44" fontId="34" fillId="22" borderId="47" xfId="1" applyFont="1" applyFill="1" applyBorder="1" applyAlignment="1">
      <alignment horizontal="right" vertical="center"/>
    </xf>
    <xf numFmtId="44" fontId="34" fillId="22" borderId="76" xfId="1" applyFont="1" applyFill="1" applyBorder="1" applyAlignment="1">
      <alignment horizontal="right" vertical="center"/>
    </xf>
    <xf numFmtId="44" fontId="34" fillId="0" borderId="0" xfId="1" applyFont="1" applyFill="1" applyBorder="1" applyAlignment="1">
      <alignment horizontal="right" vertical="center"/>
    </xf>
    <xf numFmtId="44" fontId="34" fillId="0" borderId="0" xfId="0" applyNumberFormat="1" applyFont="1" applyFill="1" applyBorder="1" applyAlignment="1">
      <alignment horizontal="left" vertical="center"/>
    </xf>
    <xf numFmtId="0" fontId="0" fillId="14" borderId="0" xfId="0" applyFill="1"/>
    <xf numFmtId="0" fontId="0" fillId="23" borderId="0" xfId="0" applyFill="1"/>
    <xf numFmtId="0" fontId="16" fillId="22" borderId="56" xfId="0" applyFont="1" applyFill="1" applyBorder="1" applyAlignment="1">
      <alignment horizontal="center" vertical="center" wrapText="1"/>
    </xf>
    <xf numFmtId="0" fontId="0" fillId="23" borderId="0" xfId="0" applyFill="1" applyBorder="1"/>
    <xf numFmtId="0" fontId="16" fillId="22" borderId="50" xfId="0" applyFont="1" applyFill="1" applyBorder="1" applyAlignment="1">
      <alignment horizontal="center" vertical="center" wrapText="1"/>
    </xf>
    <xf numFmtId="0" fontId="0" fillId="23" borderId="0" xfId="0" applyFill="1" applyBorder="1" applyAlignment="1">
      <alignment horizontal="right" vertical="center"/>
    </xf>
    <xf numFmtId="0" fontId="0" fillId="22" borderId="77" xfId="0" applyFill="1" applyBorder="1" applyAlignment="1">
      <alignment horizontal="right" vertical="center"/>
    </xf>
    <xf numFmtId="0" fontId="0" fillId="22" borderId="77" xfId="0" applyFill="1" applyBorder="1" applyAlignment="1">
      <alignment horizontal="center" vertical="top"/>
    </xf>
    <xf numFmtId="0" fontId="16" fillId="22" borderId="77" xfId="0" applyFont="1" applyFill="1" applyBorder="1" applyAlignment="1">
      <alignment horizontal="center" vertical="center"/>
    </xf>
    <xf numFmtId="0" fontId="16" fillId="0" borderId="0" xfId="0" applyFont="1" applyAlignment="1">
      <alignment horizontal="center" vertical="center"/>
    </xf>
    <xf numFmtId="0" fontId="0" fillId="0" borderId="77" xfId="0" applyFont="1" applyBorder="1" applyAlignment="1">
      <alignment horizontal="center"/>
    </xf>
    <xf numFmtId="0" fontId="0" fillId="0" borderId="77" xfId="0" applyFont="1" applyBorder="1" applyAlignment="1">
      <alignment horizontal="center" vertical="center"/>
    </xf>
    <xf numFmtId="0" fontId="37" fillId="0" borderId="77" xfId="0" applyFont="1" applyFill="1" applyBorder="1" applyAlignment="1">
      <alignment horizontal="left" vertical="center"/>
    </xf>
    <xf numFmtId="0" fontId="0" fillId="0" borderId="77" xfId="0" applyFont="1" applyFill="1" applyBorder="1" applyAlignment="1">
      <alignment horizontal="center"/>
    </xf>
    <xf numFmtId="49" fontId="0" fillId="0" borderId="77" xfId="0" applyNumberFormat="1" applyFont="1" applyFill="1" applyBorder="1" applyAlignment="1">
      <alignment vertical="center" wrapText="1"/>
    </xf>
    <xf numFmtId="49" fontId="0" fillId="0" borderId="77" xfId="0" applyNumberFormat="1" applyFont="1" applyFill="1" applyBorder="1" applyAlignment="1">
      <alignment horizontal="center" vertical="top" wrapText="1"/>
    </xf>
    <xf numFmtId="0" fontId="0" fillId="0" borderId="77" xfId="0" applyFont="1" applyFill="1" applyBorder="1" applyAlignment="1">
      <alignment horizontal="right" vertical="top" wrapText="1"/>
    </xf>
    <xf numFmtId="0" fontId="37" fillId="0" borderId="77" xfId="0" applyFont="1" applyFill="1" applyBorder="1" applyAlignment="1">
      <alignment horizontal="left" vertical="center" wrapText="1"/>
    </xf>
    <xf numFmtId="49" fontId="0" fillId="0" borderId="77" xfId="0" applyNumberFormat="1" applyFont="1" applyFill="1" applyBorder="1" applyAlignment="1">
      <alignment horizontal="center" vertical="top"/>
    </xf>
    <xf numFmtId="0" fontId="0" fillId="0" borderId="77" xfId="0" applyFont="1" applyFill="1" applyBorder="1" applyAlignment="1">
      <alignment vertical="center"/>
    </xf>
    <xf numFmtId="0" fontId="0" fillId="0" borderId="77" xfId="0" applyFont="1" applyFill="1" applyBorder="1" applyAlignment="1"/>
    <xf numFmtId="0" fontId="16" fillId="23" borderId="0" xfId="0" applyFont="1" applyFill="1" applyAlignment="1">
      <alignment horizontal="center" vertical="center"/>
    </xf>
    <xf numFmtId="0" fontId="0" fillId="23" borderId="77" xfId="0" applyFont="1" applyFill="1" applyBorder="1" applyAlignment="1">
      <alignment horizontal="center" vertical="center"/>
    </xf>
    <xf numFmtId="0" fontId="0" fillId="23" borderId="77" xfId="0" applyFont="1" applyFill="1" applyBorder="1" applyAlignment="1">
      <alignment horizontal="center"/>
    </xf>
    <xf numFmtId="44" fontId="34" fillId="23" borderId="47" xfId="1" applyFont="1" applyFill="1" applyBorder="1" applyAlignment="1">
      <alignment horizontal="right" vertical="center"/>
    </xf>
    <xf numFmtId="44" fontId="34" fillId="23" borderId="76" xfId="1" applyFont="1" applyFill="1" applyBorder="1" applyAlignment="1">
      <alignment horizontal="right" vertical="center"/>
    </xf>
    <xf numFmtId="44" fontId="0" fillId="23" borderId="0" xfId="1" applyFont="1" applyFill="1"/>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58" xfId="0" applyFont="1" applyBorder="1" applyAlignment="1">
      <alignment horizontal="center" vertical="center" wrapText="1"/>
    </xf>
    <xf numFmtId="0" fontId="0" fillId="22" borderId="77" xfId="0" applyFont="1" applyFill="1" applyBorder="1" applyAlignment="1">
      <alignment vertical="center" wrapText="1"/>
    </xf>
    <xf numFmtId="0" fontId="16" fillId="23" borderId="0" xfId="0" applyFont="1" applyFill="1" applyBorder="1" applyAlignment="1">
      <alignment horizontal="left"/>
    </xf>
    <xf numFmtId="0" fontId="0" fillId="22" borderId="49" xfId="0" applyFont="1" applyFill="1" applyBorder="1" applyAlignment="1">
      <alignment vertical="center" wrapText="1"/>
    </xf>
    <xf numFmtId="0" fontId="0" fillId="22" borderId="54" xfId="0" applyFont="1" applyFill="1" applyBorder="1" applyAlignment="1">
      <alignment vertical="center" wrapText="1"/>
    </xf>
    <xf numFmtId="0" fontId="0" fillId="22" borderId="56" xfId="0" applyFont="1" applyFill="1" applyBorder="1" applyAlignment="1">
      <alignment vertical="center" wrapText="1"/>
    </xf>
    <xf numFmtId="0" fontId="0" fillId="22" borderId="47" xfId="0" applyFont="1" applyFill="1" applyBorder="1" applyAlignment="1">
      <alignment vertical="center" wrapText="1"/>
    </xf>
    <xf numFmtId="0" fontId="0" fillId="22" borderId="59" xfId="0" applyFont="1" applyFill="1" applyBorder="1" applyAlignment="1">
      <alignment vertical="center" wrapText="1"/>
    </xf>
    <xf numFmtId="0" fontId="0" fillId="22" borderId="48" xfId="0" applyFont="1" applyFill="1" applyBorder="1" applyAlignment="1">
      <alignment vertical="center" wrapText="1"/>
    </xf>
    <xf numFmtId="0" fontId="0" fillId="22" borderId="55" xfId="0" applyFont="1" applyFill="1" applyBorder="1" applyAlignment="1">
      <alignment vertical="center" wrapText="1"/>
    </xf>
    <xf numFmtId="0" fontId="0" fillId="22" borderId="57" xfId="0" applyFont="1" applyFill="1" applyBorder="1" applyAlignment="1">
      <alignment vertical="center" wrapText="1"/>
    </xf>
    <xf numFmtId="0" fontId="0" fillId="22" borderId="50" xfId="0" applyFont="1" applyFill="1" applyBorder="1" applyAlignment="1">
      <alignment vertical="center" wrapText="1"/>
    </xf>
    <xf numFmtId="0" fontId="0" fillId="22" borderId="77" xfId="0" applyFont="1" applyFill="1" applyBorder="1" applyAlignment="1">
      <alignment horizontal="left" vertical="top" wrapText="1"/>
    </xf>
    <xf numFmtId="0" fontId="16" fillId="23" borderId="0" xfId="0" applyFont="1" applyFill="1" applyBorder="1" applyAlignment="1">
      <alignment horizontal="left" wrapText="1"/>
    </xf>
    <xf numFmtId="0" fontId="0" fillId="22" borderId="47" xfId="0" applyFont="1" applyFill="1" applyBorder="1" applyAlignment="1">
      <alignment horizontal="left" vertical="center"/>
    </xf>
    <xf numFmtId="0" fontId="0" fillId="22" borderId="59" xfId="0" applyFont="1" applyFill="1" applyBorder="1" applyAlignment="1">
      <alignment horizontal="left" vertical="center"/>
    </xf>
    <xf numFmtId="0" fontId="0" fillId="22" borderId="48" xfId="0" applyFont="1" applyFill="1" applyBorder="1" applyAlignment="1">
      <alignment horizontal="left" vertical="center"/>
    </xf>
    <xf numFmtId="0" fontId="0" fillId="22" borderId="47" xfId="0" applyFill="1" applyBorder="1" applyAlignment="1">
      <alignment horizontal="left" vertical="center" wrapText="1"/>
    </xf>
    <xf numFmtId="0" fontId="0" fillId="22" borderId="59" xfId="0" applyFill="1" applyBorder="1" applyAlignment="1">
      <alignment horizontal="left" vertical="center" wrapText="1"/>
    </xf>
    <xf numFmtId="0" fontId="0" fillId="22" borderId="48" xfId="0" applyFill="1" applyBorder="1" applyAlignment="1">
      <alignment horizontal="left" vertical="center" wrapText="1"/>
    </xf>
    <xf numFmtId="0" fontId="0" fillId="22" borderId="77" xfId="0" applyFont="1" applyFill="1" applyBorder="1" applyAlignment="1">
      <alignment horizontal="center" vertical="top" wrapText="1"/>
    </xf>
    <xf numFmtId="0" fontId="39" fillId="6" borderId="35" xfId="2" applyFont="1" applyFill="1" applyBorder="1" applyAlignment="1">
      <alignment horizontal="center" vertical="center"/>
    </xf>
    <xf numFmtId="0" fontId="39" fillId="6" borderId="36" xfId="2" applyFont="1" applyFill="1" applyBorder="1" applyAlignment="1">
      <alignment horizontal="center" vertical="center"/>
    </xf>
    <xf numFmtId="0" fontId="12" fillId="0" borderId="5" xfId="2" applyFont="1" applyBorder="1" applyAlignment="1">
      <alignment horizontal="left" vertical="center"/>
    </xf>
    <xf numFmtId="0" fontId="12" fillId="0" borderId="6" xfId="2" applyFont="1" applyBorder="1" applyAlignment="1">
      <alignment horizontal="left" vertical="center"/>
    </xf>
    <xf numFmtId="0" fontId="12" fillId="0" borderId="7" xfId="2" applyFont="1" applyBorder="1" applyAlignment="1">
      <alignment horizontal="left" vertical="center"/>
    </xf>
    <xf numFmtId="0" fontId="12" fillId="0" borderId="6" xfId="2" applyFont="1" applyBorder="1" applyAlignment="1">
      <alignment horizontal="center"/>
    </xf>
    <xf numFmtId="0" fontId="12" fillId="0" borderId="7" xfId="2" applyFont="1" applyBorder="1" applyAlignment="1">
      <alignment horizontal="center"/>
    </xf>
    <xf numFmtId="0" fontId="39" fillId="0" borderId="6" xfId="2" applyFont="1" applyBorder="1" applyAlignment="1">
      <alignment horizontal="left" vertical="center" wrapText="1"/>
    </xf>
    <xf numFmtId="0" fontId="39" fillId="0" borderId="7" xfId="2" applyFont="1" applyBorder="1" applyAlignment="1">
      <alignment horizontal="left" vertical="center" wrapText="1"/>
    </xf>
    <xf numFmtId="0" fontId="12" fillId="0" borderId="5" xfId="2" applyFont="1" applyBorder="1" applyAlignment="1">
      <alignment horizontal="left" vertical="center" wrapText="1"/>
    </xf>
    <xf numFmtId="0" fontId="12" fillId="0" borderId="5" xfId="2" applyFont="1" applyFill="1" applyBorder="1" applyAlignment="1">
      <alignment horizontal="left" vertical="center" wrapText="1"/>
    </xf>
    <xf numFmtId="0" fontId="12" fillId="0" borderId="5" xfId="2" applyFont="1" applyFill="1" applyBorder="1" applyAlignment="1">
      <alignment horizontal="left" vertical="center"/>
    </xf>
    <xf numFmtId="0" fontId="12" fillId="0" borderId="6" xfId="2" applyFont="1" applyFill="1" applyBorder="1" applyAlignment="1">
      <alignment horizontal="left" vertical="center"/>
    </xf>
    <xf numFmtId="0" fontId="12" fillId="7" borderId="5" xfId="2" applyFont="1" applyFill="1" applyBorder="1" applyAlignment="1">
      <alignment horizontal="left" vertical="center"/>
    </xf>
    <xf numFmtId="0" fontId="12" fillId="7" borderId="6" xfId="2" applyFont="1" applyFill="1" applyBorder="1" applyAlignment="1">
      <alignment horizontal="left" vertical="center"/>
    </xf>
    <xf numFmtId="0" fontId="12" fillId="7" borderId="9" xfId="2" applyFont="1" applyFill="1" applyBorder="1" applyAlignment="1">
      <alignment horizontal="left" vertical="center" wrapText="1"/>
    </xf>
    <xf numFmtId="0" fontId="12" fillId="7" borderId="9" xfId="2" applyFont="1" applyFill="1" applyBorder="1" applyAlignment="1">
      <alignment horizontal="left" vertical="center"/>
    </xf>
    <xf numFmtId="0" fontId="12" fillId="7" borderId="16" xfId="2" applyFont="1" applyFill="1" applyBorder="1" applyAlignment="1">
      <alignment horizontal="left" vertical="center"/>
    </xf>
    <xf numFmtId="0" fontId="37" fillId="0" borderId="77" xfId="0" applyFont="1" applyFill="1" applyBorder="1" applyAlignment="1">
      <alignment horizontal="center" vertical="center"/>
    </xf>
    <xf numFmtId="0" fontId="37" fillId="0" borderId="77" xfId="0" applyNumberFormat="1" applyFont="1" applyFill="1" applyBorder="1" applyAlignment="1">
      <alignment horizontal="center" vertical="center"/>
    </xf>
    <xf numFmtId="49" fontId="37" fillId="0" borderId="77" xfId="0" applyNumberFormat="1" applyFont="1" applyFill="1" applyBorder="1" applyAlignment="1">
      <alignment horizontal="left"/>
    </xf>
    <xf numFmtId="0" fontId="37" fillId="0" borderId="77" xfId="0" applyFont="1" applyFill="1" applyBorder="1" applyAlignment="1">
      <alignment horizontal="left"/>
    </xf>
    <xf numFmtId="49" fontId="0" fillId="0" borderId="77" xfId="0" applyNumberFormat="1" applyFont="1" applyFill="1" applyBorder="1" applyAlignment="1">
      <alignment horizontal="left" vertical="center" wrapText="1"/>
    </xf>
    <xf numFmtId="0" fontId="0" fillId="0" borderId="77" xfId="0" applyFont="1" applyFill="1" applyBorder="1" applyAlignment="1">
      <alignment horizontal="left" vertical="center" wrapText="1"/>
    </xf>
    <xf numFmtId="49" fontId="0" fillId="0" borderId="77" xfId="0" applyNumberFormat="1" applyFont="1" applyFill="1" applyBorder="1" applyAlignment="1">
      <alignment vertical="center" wrapText="1"/>
    </xf>
    <xf numFmtId="0" fontId="0" fillId="0" borderId="77" xfId="0" applyFont="1" applyFill="1" applyBorder="1" applyAlignment="1">
      <alignment vertical="center" wrapText="1"/>
    </xf>
    <xf numFmtId="49" fontId="37" fillId="0" borderId="77" xfId="0" applyNumberFormat="1" applyFont="1" applyFill="1" applyBorder="1" applyAlignment="1">
      <alignment horizontal="left" vertical="center" wrapText="1"/>
    </xf>
    <xf numFmtId="0" fontId="37" fillId="0" borderId="77" xfId="0" applyFont="1" applyFill="1" applyBorder="1" applyAlignment="1">
      <alignment horizontal="left" vertical="center" wrapText="1"/>
    </xf>
    <xf numFmtId="49" fontId="87" fillId="0" borderId="77" xfId="0" applyNumberFormat="1" applyFont="1" applyFill="1" applyBorder="1" applyAlignment="1">
      <alignment horizontal="left" vertical="center" wrapText="1"/>
    </xf>
    <xf numFmtId="0" fontId="87" fillId="0" borderId="77" xfId="0" applyFont="1" applyFill="1" applyBorder="1" applyAlignment="1">
      <alignment horizontal="left" vertical="center" wrapText="1"/>
    </xf>
    <xf numFmtId="49" fontId="87" fillId="0" borderId="77" xfId="0" applyNumberFormat="1" applyFont="1" applyFill="1" applyBorder="1" applyAlignment="1">
      <alignment horizontal="center" vertical="top" wrapText="1"/>
    </xf>
    <xf numFmtId="0" fontId="87" fillId="0" borderId="77" xfId="0" applyFont="1" applyFill="1" applyBorder="1" applyAlignment="1">
      <alignment horizontal="center" vertical="top" wrapText="1"/>
    </xf>
    <xf numFmtId="0" fontId="16" fillId="3" borderId="20" xfId="0" applyFont="1" applyFill="1" applyBorder="1" applyAlignment="1">
      <alignment horizontal="center" vertical="center"/>
    </xf>
    <xf numFmtId="0" fontId="16" fillId="3" borderId="44" xfId="0" applyFont="1" applyFill="1" applyBorder="1" applyAlignment="1">
      <alignment horizontal="center" vertical="center"/>
    </xf>
    <xf numFmtId="0" fontId="16" fillId="3" borderId="5" xfId="0" applyFont="1" applyFill="1" applyBorder="1" applyAlignment="1">
      <alignment horizontal="center" vertical="center"/>
    </xf>
    <xf numFmtId="0" fontId="16" fillId="0" borderId="23" xfId="0" applyFont="1" applyBorder="1" applyAlignment="1">
      <alignment horizontal="left" vertical="center" wrapText="1"/>
    </xf>
    <xf numFmtId="0" fontId="16" fillId="0" borderId="7" xfId="0" applyFont="1"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6" xfId="0" applyBorder="1" applyAlignment="1">
      <alignment horizontal="center"/>
    </xf>
    <xf numFmtId="0" fontId="0" fillId="0" borderId="7" xfId="0" applyBorder="1" applyAlignment="1">
      <alignment horizont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16" fillId="22" borderId="23" xfId="0" applyFont="1" applyFill="1" applyBorder="1" applyAlignment="1">
      <alignment horizontal="left" vertical="center" wrapText="1"/>
    </xf>
    <xf numFmtId="0" fontId="16" fillId="22" borderId="7" xfId="0" applyFont="1" applyFill="1" applyBorder="1" applyAlignment="1">
      <alignment horizontal="left" vertical="center" wrapText="1"/>
    </xf>
    <xf numFmtId="0" fontId="0" fillId="22" borderId="6" xfId="0" applyFont="1" applyFill="1" applyBorder="1" applyAlignment="1">
      <alignment horizontal="left" vertical="center"/>
    </xf>
    <xf numFmtId="0" fontId="0" fillId="22" borderId="7" xfId="0" applyFont="1" applyFill="1" applyBorder="1" applyAlignment="1">
      <alignment horizontal="left" vertical="center"/>
    </xf>
    <xf numFmtId="0" fontId="0" fillId="22" borderId="6" xfId="0" applyFill="1" applyBorder="1" applyAlignment="1">
      <alignment horizontal="left" vertical="center" wrapText="1"/>
    </xf>
    <xf numFmtId="0" fontId="0" fillId="22" borderId="7" xfId="0" applyFill="1" applyBorder="1" applyAlignment="1">
      <alignment horizontal="left" vertical="center" wrapText="1"/>
    </xf>
    <xf numFmtId="0" fontId="0" fillId="22" borderId="6" xfId="0" applyFont="1" applyFill="1" applyBorder="1" applyAlignment="1">
      <alignment horizontal="left" vertical="top" wrapText="1"/>
    </xf>
    <xf numFmtId="0" fontId="0" fillId="22" borderId="7" xfId="0" applyFill="1" applyBorder="1" applyAlignment="1">
      <alignment horizontal="left" vertical="top" wrapText="1"/>
    </xf>
    <xf numFmtId="0" fontId="0" fillId="22" borderId="8" xfId="0" applyFill="1" applyBorder="1" applyAlignment="1">
      <alignment horizontal="left" vertical="top" wrapText="1"/>
    </xf>
    <xf numFmtId="0" fontId="16" fillId="3" borderId="5" xfId="0" applyFont="1" applyFill="1" applyBorder="1" applyAlignment="1">
      <alignment horizontal="left" vertical="center" wrapText="1"/>
    </xf>
    <xf numFmtId="0" fontId="0" fillId="0" borderId="5" xfId="0" applyFont="1" applyBorder="1" applyAlignment="1">
      <alignment horizontal="left" vertical="top" wrapText="1"/>
    </xf>
    <xf numFmtId="0" fontId="0" fillId="0" borderId="12" xfId="0" applyFont="1" applyBorder="1" applyAlignment="1">
      <alignment horizontal="left" vertical="top" wrapText="1"/>
    </xf>
    <xf numFmtId="0" fontId="16" fillId="0" borderId="9" xfId="0" applyFont="1" applyBorder="1" applyAlignment="1">
      <alignment horizontal="center" vertical="center"/>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0" fillId="22" borderId="7" xfId="0" applyFont="1" applyFill="1" applyBorder="1" applyAlignment="1">
      <alignment horizontal="left" vertical="top" wrapText="1"/>
    </xf>
    <xf numFmtId="0" fontId="0" fillId="22" borderId="8" xfId="0" applyFont="1" applyFill="1" applyBorder="1" applyAlignment="1">
      <alignment horizontal="left" vertical="top" wrapText="1"/>
    </xf>
    <xf numFmtId="0" fontId="16" fillId="3" borderId="5" xfId="0" applyFont="1" applyFill="1" applyBorder="1" applyAlignment="1">
      <alignment horizontal="left"/>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5" xfId="0" applyBorder="1" applyAlignment="1">
      <alignment horizontal="left" vertical="top" wrapText="1"/>
    </xf>
    <xf numFmtId="0" fontId="0" fillId="22" borderId="5" xfId="0" applyFill="1" applyBorder="1" applyAlignment="1">
      <alignment horizontal="left" vertical="top" wrapText="1"/>
    </xf>
    <xf numFmtId="0" fontId="0" fillId="22" borderId="9" xfId="0" applyFill="1" applyBorder="1" applyAlignment="1">
      <alignment horizontal="left" vertical="top" wrapText="1"/>
    </xf>
    <xf numFmtId="0" fontId="3" fillId="0" borderId="5" xfId="0" applyFont="1" applyBorder="1" applyAlignment="1">
      <alignment horizontal="left" vertical="top" wrapText="1"/>
    </xf>
    <xf numFmtId="0" fontId="3" fillId="0" borderId="9" xfId="0" applyFont="1" applyBorder="1" applyAlignment="1">
      <alignment horizontal="left" vertical="top" wrapText="1"/>
    </xf>
    <xf numFmtId="0" fontId="3" fillId="3" borderId="10" xfId="0" applyFont="1" applyFill="1" applyBorder="1" applyAlignment="1">
      <alignment horizontal="center" vertical="top" wrapText="1"/>
    </xf>
    <xf numFmtId="0" fontId="3" fillId="3" borderId="11" xfId="0" applyFont="1" applyFill="1" applyBorder="1" applyAlignment="1">
      <alignment horizontal="center" vertical="top" wrapText="1"/>
    </xf>
    <xf numFmtId="0" fontId="3" fillId="3" borderId="13" xfId="0" applyFont="1" applyFill="1" applyBorder="1" applyAlignment="1">
      <alignment horizontal="center" vertical="top" wrapText="1"/>
    </xf>
    <xf numFmtId="0" fontId="17" fillId="3" borderId="9" xfId="0" applyFont="1" applyFill="1" applyBorder="1" applyAlignment="1">
      <alignment horizontal="left" vertical="top" wrapText="1"/>
    </xf>
    <xf numFmtId="0" fontId="17" fillId="3" borderId="12"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0" fillId="22" borderId="5" xfId="0" applyFont="1" applyFill="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4" borderId="5" xfId="0" applyFont="1" applyFill="1" applyBorder="1" applyAlignment="1">
      <alignment horizontal="left" vertical="top" wrapText="1"/>
    </xf>
    <xf numFmtId="0" fontId="16" fillId="3" borderId="5" xfId="0" applyFont="1" applyFill="1" applyBorder="1" applyAlignment="1">
      <alignment horizontal="left" vertical="top" wrapText="1"/>
    </xf>
    <xf numFmtId="0" fontId="0" fillId="22" borderId="12" xfId="0" applyFont="1" applyFill="1" applyBorder="1" applyAlignment="1">
      <alignment horizontal="left" vertical="top" wrapText="1"/>
    </xf>
    <xf numFmtId="0" fontId="0" fillId="22" borderId="14" xfId="0" applyFont="1" applyFill="1" applyBorder="1" applyAlignment="1">
      <alignment horizontal="left" vertical="top" wrapText="1"/>
    </xf>
    <xf numFmtId="0" fontId="0" fillId="22" borderId="10" xfId="0" applyFont="1" applyFill="1" applyBorder="1" applyAlignment="1">
      <alignment horizontal="center" vertical="top" wrapText="1"/>
    </xf>
    <xf numFmtId="0" fontId="0" fillId="22" borderId="11" xfId="0" applyFill="1" applyBorder="1" applyAlignment="1">
      <alignment vertical="top" wrapText="1"/>
    </xf>
    <xf numFmtId="0" fontId="0" fillId="22" borderId="13" xfId="0" applyFill="1" applyBorder="1" applyAlignment="1">
      <alignment vertical="top" wrapText="1"/>
    </xf>
    <xf numFmtId="0" fontId="0" fillId="22" borderId="9" xfId="0" applyFont="1" applyFill="1" applyBorder="1" applyAlignment="1">
      <alignment horizontal="left" vertical="top" wrapText="1"/>
    </xf>
    <xf numFmtId="0" fontId="60" fillId="0" borderId="5" xfId="5" applyFont="1" applyBorder="1" applyAlignment="1">
      <alignment horizontal="center" vertical="center"/>
    </xf>
    <xf numFmtId="0" fontId="60" fillId="4" borderId="5" xfId="5" applyFont="1" applyFill="1" applyBorder="1" applyAlignment="1">
      <alignment horizontal="center" vertical="center"/>
    </xf>
    <xf numFmtId="0" fontId="60" fillId="0" borderId="5" xfId="5" applyFont="1" applyBorder="1" applyAlignment="1">
      <alignment horizontal="center" vertical="center" wrapText="1"/>
    </xf>
    <xf numFmtId="0" fontId="60" fillId="13" borderId="5" xfId="5" applyFont="1" applyFill="1" applyBorder="1" applyAlignment="1">
      <alignment horizontal="center"/>
    </xf>
    <xf numFmtId="0" fontId="60" fillId="14" borderId="5" xfId="5" applyFont="1" applyFill="1" applyBorder="1" applyAlignment="1">
      <alignment horizontal="center" vertical="center" wrapText="1"/>
    </xf>
    <xf numFmtId="0" fontId="60" fillId="13" borderId="55" xfId="5" applyFont="1" applyFill="1" applyBorder="1" applyAlignment="1">
      <alignment horizontal="center"/>
    </xf>
    <xf numFmtId="0" fontId="60" fillId="13" borderId="57" xfId="5" applyFont="1" applyFill="1" applyBorder="1" applyAlignment="1">
      <alignment horizontal="center"/>
    </xf>
    <xf numFmtId="0" fontId="60" fillId="13" borderId="50" xfId="5" applyFont="1" applyFill="1" applyBorder="1" applyAlignment="1">
      <alignment horizontal="center"/>
    </xf>
    <xf numFmtId="0" fontId="60" fillId="0" borderId="47" xfId="5" applyFont="1" applyBorder="1" applyAlignment="1">
      <alignment horizontal="center" wrapText="1"/>
    </xf>
    <xf numFmtId="0" fontId="60" fillId="0" borderId="59" xfId="5" applyFont="1" applyBorder="1" applyAlignment="1">
      <alignment horizontal="center" wrapText="1"/>
    </xf>
    <xf numFmtId="0" fontId="60" fillId="0" borderId="48" xfId="5" applyFont="1" applyBorder="1" applyAlignment="1">
      <alignment horizontal="center" wrapText="1"/>
    </xf>
    <xf numFmtId="0" fontId="60" fillId="11" borderId="50" xfId="0" applyFont="1" applyFill="1" applyBorder="1" applyAlignment="1">
      <alignment horizontal="center" vertical="center"/>
    </xf>
    <xf numFmtId="0" fontId="60" fillId="11" borderId="43" xfId="0" applyFont="1" applyFill="1" applyBorder="1" applyAlignment="1">
      <alignment horizontal="center" vertical="center"/>
    </xf>
    <xf numFmtId="0" fontId="60" fillId="4" borderId="43" xfId="0" applyFont="1" applyFill="1" applyBorder="1" applyAlignment="1">
      <alignment horizontal="center" vertical="center"/>
    </xf>
    <xf numFmtId="0" fontId="60" fillId="4" borderId="5" xfId="0" applyFont="1" applyFill="1" applyBorder="1" applyAlignment="1">
      <alignment horizontal="center" vertical="center"/>
    </xf>
    <xf numFmtId="0" fontId="60" fillId="4" borderId="46" xfId="0" applyFont="1" applyFill="1" applyBorder="1" applyAlignment="1">
      <alignment horizontal="center" vertical="center"/>
    </xf>
    <xf numFmtId="0" fontId="60" fillId="10" borderId="45" xfId="0" applyFont="1" applyFill="1" applyBorder="1" applyAlignment="1">
      <alignment horizontal="center" vertical="center"/>
    </xf>
    <xf numFmtId="0" fontId="60" fillId="10" borderId="5" xfId="0" applyFont="1" applyFill="1" applyBorder="1" applyAlignment="1">
      <alignment horizontal="center" vertical="center"/>
    </xf>
    <xf numFmtId="0" fontId="59" fillId="0" borderId="43" xfId="0" applyFont="1" applyBorder="1" applyAlignment="1">
      <alignment horizontal="center" vertical="center" wrapText="1"/>
    </xf>
    <xf numFmtId="0" fontId="59" fillId="0" borderId="44" xfId="0" applyFont="1" applyBorder="1" applyAlignment="1">
      <alignment horizontal="center" vertical="center" wrapText="1"/>
    </xf>
    <xf numFmtId="0" fontId="60" fillId="4" borderId="51" xfId="0" applyFont="1" applyFill="1" applyBorder="1" applyAlignment="1">
      <alignment horizontal="center" vertical="center"/>
    </xf>
    <xf numFmtId="0" fontId="60" fillId="4" borderId="44" xfId="0" applyFont="1" applyFill="1" applyBorder="1" applyAlignment="1">
      <alignment horizontal="center" vertical="center"/>
    </xf>
    <xf numFmtId="0" fontId="60" fillId="4" borderId="43" xfId="0" applyFont="1" applyFill="1" applyBorder="1" applyAlignment="1">
      <alignment horizontal="center" vertical="center" wrapText="1"/>
    </xf>
    <xf numFmtId="0" fontId="60" fillId="4" borderId="48" xfId="0" applyFont="1" applyFill="1" applyBorder="1" applyAlignment="1">
      <alignment horizontal="center" vertical="center" wrapText="1"/>
    </xf>
    <xf numFmtId="0" fontId="62" fillId="4" borderId="48" xfId="0" applyFont="1" applyFill="1" applyBorder="1" applyAlignment="1">
      <alignment horizontal="center" vertical="center" wrapText="1"/>
    </xf>
    <xf numFmtId="0" fontId="62" fillId="4" borderId="50" xfId="0" applyFont="1" applyFill="1" applyBorder="1" applyAlignment="1">
      <alignment horizontal="center" vertical="center" wrapText="1"/>
    </xf>
    <xf numFmtId="0" fontId="63" fillId="0" borderId="5" xfId="0" applyFont="1" applyFill="1" applyBorder="1" applyAlignment="1">
      <alignment horizontal="center" vertical="center"/>
    </xf>
    <xf numFmtId="0" fontId="63" fillId="0" borderId="47" xfId="0" applyFont="1" applyFill="1" applyBorder="1" applyAlignment="1">
      <alignment horizontal="center" vertical="center"/>
    </xf>
    <xf numFmtId="0" fontId="60" fillId="0" borderId="5" xfId="0" applyFont="1" applyBorder="1" applyAlignment="1">
      <alignment horizontal="center" vertical="center"/>
    </xf>
    <xf numFmtId="0" fontId="60" fillId="12" borderId="5" xfId="0" applyFont="1" applyFill="1" applyBorder="1" applyAlignment="1">
      <alignment horizontal="center" vertical="center" wrapText="1"/>
    </xf>
    <xf numFmtId="0" fontId="60" fillId="12" borderId="46" xfId="0" applyFont="1" applyFill="1" applyBorder="1" applyAlignment="1">
      <alignment horizontal="center" vertical="center" wrapText="1"/>
    </xf>
    <xf numFmtId="0" fontId="60" fillId="11" borderId="56" xfId="0" applyFont="1" applyFill="1" applyBorder="1" applyAlignment="1">
      <alignment horizontal="center" vertical="center"/>
    </xf>
    <xf numFmtId="0" fontId="60" fillId="11" borderId="44" xfId="0" applyFont="1" applyFill="1" applyBorder="1" applyAlignment="1">
      <alignment horizontal="center" vertical="center"/>
    </xf>
    <xf numFmtId="0" fontId="60" fillId="11" borderId="49" xfId="0" applyFont="1" applyFill="1" applyBorder="1" applyAlignment="1">
      <alignment horizontal="center" vertical="center"/>
    </xf>
    <xf numFmtId="0" fontId="60" fillId="10" borderId="52" xfId="0" applyFont="1" applyFill="1" applyBorder="1" applyAlignment="1">
      <alignment horizontal="center" vertical="center"/>
    </xf>
    <xf numFmtId="0" fontId="60" fillId="10" borderId="44" xfId="0" applyFont="1" applyFill="1" applyBorder="1" applyAlignment="1">
      <alignment horizontal="center" vertical="center"/>
    </xf>
    <xf numFmtId="0" fontId="60" fillId="10" borderId="53" xfId="0" applyFont="1" applyFill="1" applyBorder="1" applyAlignment="1">
      <alignment horizontal="center" vertical="center"/>
    </xf>
    <xf numFmtId="1" fontId="60" fillId="9" borderId="52" xfId="0" applyNumberFormat="1" applyFont="1" applyFill="1" applyBorder="1" applyAlignment="1">
      <alignment horizontal="center" vertical="center"/>
    </xf>
    <xf numFmtId="1" fontId="60" fillId="9" borderId="44" xfId="0" applyNumberFormat="1" applyFont="1" applyFill="1" applyBorder="1" applyAlignment="1">
      <alignment horizontal="center" vertical="center"/>
    </xf>
    <xf numFmtId="1" fontId="60" fillId="9" borderId="45" xfId="0" applyNumberFormat="1" applyFont="1" applyFill="1" applyBorder="1" applyAlignment="1">
      <alignment horizontal="center" vertical="center"/>
    </xf>
    <xf numFmtId="1" fontId="60" fillId="9" borderId="5" xfId="0" applyNumberFormat="1" applyFont="1" applyFill="1" applyBorder="1" applyAlignment="1">
      <alignment horizontal="center" vertical="center"/>
    </xf>
    <xf numFmtId="1" fontId="60" fillId="4" borderId="5" xfId="0" applyNumberFormat="1" applyFont="1" applyFill="1" applyBorder="1" applyAlignment="1">
      <alignment horizontal="center" vertical="center"/>
    </xf>
    <xf numFmtId="1" fontId="66" fillId="4" borderId="5" xfId="4" applyNumberFormat="1" applyFont="1" applyFill="1" applyBorder="1" applyAlignment="1">
      <alignment horizontal="center"/>
    </xf>
    <xf numFmtId="0" fontId="66" fillId="4" borderId="5" xfId="4" applyFont="1" applyFill="1" applyBorder="1" applyAlignment="1">
      <alignment horizontal="center"/>
    </xf>
    <xf numFmtId="0" fontId="66" fillId="4" borderId="5" xfId="4" applyFont="1" applyFill="1" applyBorder="1" applyAlignment="1">
      <alignment horizontal="center" vertical="center"/>
    </xf>
    <xf numFmtId="0" fontId="66" fillId="4" borderId="5" xfId="4" applyFont="1" applyFill="1" applyBorder="1" applyAlignment="1">
      <alignment horizontal="center" vertical="center" wrapText="1"/>
    </xf>
    <xf numFmtId="0" fontId="67" fillId="4" borderId="5" xfId="4" applyFont="1" applyFill="1" applyBorder="1" applyAlignment="1">
      <alignment horizontal="center" vertical="center" wrapText="1"/>
    </xf>
    <xf numFmtId="0" fontId="66" fillId="14" borderId="5" xfId="4" applyFont="1" applyFill="1" applyBorder="1" applyAlignment="1">
      <alignment horizontal="center" vertical="center" wrapText="1"/>
    </xf>
    <xf numFmtId="0" fontId="60" fillId="12" borderId="47" xfId="0" applyFont="1" applyFill="1" applyBorder="1" applyAlignment="1">
      <alignment horizontal="center" vertical="center" wrapText="1"/>
    </xf>
    <xf numFmtId="0" fontId="66" fillId="0" borderId="5" xfId="4" applyFont="1" applyBorder="1" applyAlignment="1">
      <alignment horizontal="center"/>
    </xf>
    <xf numFmtId="0" fontId="60" fillId="11" borderId="45" xfId="0" applyFont="1" applyFill="1" applyBorder="1" applyAlignment="1">
      <alignment horizontal="center" vertical="center"/>
    </xf>
    <xf numFmtId="0" fontId="60" fillId="11" borderId="5" xfId="0" applyFont="1" applyFill="1" applyBorder="1" applyAlignment="1">
      <alignment horizontal="center" vertical="center"/>
    </xf>
    <xf numFmtId="0" fontId="60" fillId="11" borderId="46" xfId="0" applyFont="1" applyFill="1" applyBorder="1" applyAlignment="1">
      <alignment horizontal="center" vertical="center"/>
    </xf>
    <xf numFmtId="0" fontId="51" fillId="0" borderId="43" xfId="0" applyFont="1" applyBorder="1" applyAlignment="1">
      <alignment horizontal="center" vertical="center" wrapText="1"/>
    </xf>
    <xf numFmtId="0" fontId="51" fillId="0" borderId="44" xfId="0" applyFont="1" applyBorder="1" applyAlignment="1">
      <alignment horizontal="center" vertical="center" wrapText="1"/>
    </xf>
    <xf numFmtId="0" fontId="60" fillId="0" borderId="0" xfId="0" applyFont="1" applyBorder="1" applyAlignment="1">
      <alignment horizontal="left" vertical="center"/>
    </xf>
    <xf numFmtId="0" fontId="61" fillId="0" borderId="54" xfId="0" applyFont="1" applyFill="1" applyBorder="1" applyAlignment="1">
      <alignment horizontal="left" vertical="center"/>
    </xf>
    <xf numFmtId="0" fontId="38" fillId="21" borderId="33" xfId="6" applyNumberFormat="1" applyFont="1" applyFill="1" applyBorder="1">
      <alignment horizontal="left" vertical="center" wrapText="1"/>
    </xf>
  </cellXfs>
  <cellStyles count="7">
    <cellStyle name="Hiperłącze" xfId="3" builtinId="8"/>
    <cellStyle name="Kolumna" xfId="6"/>
    <cellStyle name="Normalny" xfId="0" builtinId="0"/>
    <cellStyle name="Normalny 2" xfId="2"/>
    <cellStyle name="Normalny 3" xfId="4"/>
    <cellStyle name="Normalny 4" xfId="5"/>
    <cellStyle name="Walutowy" xfId="1" builtinId="4"/>
  </cellStyles>
  <dxfs count="0"/>
  <tableStyles count="0" defaultTableStyle="TableStyleMedium2" defaultPivotStyle="PivotStyleLight16"/>
  <colors>
    <mruColors>
      <color rgb="FFCDF2FF"/>
      <color rgb="FFFFCC66"/>
      <color rgb="FF9BE5FF"/>
      <color rgb="FFCFCA6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Sp. s.</c:v>
          </c:tx>
          <c:spPr>
            <a:ln>
              <a:solidFill>
                <a:srgbClr val="9BE5FF"/>
              </a:solidFill>
            </a:ln>
          </c:spPr>
          <c:marker>
            <c:symbol val="circle"/>
            <c:size val="5"/>
            <c:spPr>
              <a:solidFill>
                <a:srgbClr val="00B0F0"/>
              </a:solidFill>
            </c:spPr>
          </c:marker>
          <c:dPt>
            <c:idx val="41"/>
            <c:marker>
              <c:spPr>
                <a:solidFill>
                  <a:srgbClr val="00B0F0"/>
                </a:solidFill>
                <a:ln>
                  <a:solidFill>
                    <a:srgbClr val="00B0F0"/>
                  </a:solidFill>
                </a:ln>
              </c:spPr>
            </c:marker>
            <c:bubble3D val="0"/>
          </c:dPt>
          <c:cat>
            <c:strRef>
              <c:f>'Przepływ PES'!$B$41:$AY$41</c:f>
              <c:strCache>
                <c:ptCount val="50"/>
                <c:pt idx="0">
                  <c:v>11.2015</c:v>
                </c:pt>
                <c:pt idx="1">
                  <c:v>12.2015</c:v>
                </c:pt>
                <c:pt idx="2">
                  <c:v>1.2016</c:v>
                </c:pt>
                <c:pt idx="3">
                  <c:v>2.2016</c:v>
                </c:pt>
                <c:pt idx="4">
                  <c:v>3.2016</c:v>
                </c:pt>
                <c:pt idx="5">
                  <c:v>4.2016</c:v>
                </c:pt>
                <c:pt idx="6">
                  <c:v>5.2016</c:v>
                </c:pt>
                <c:pt idx="7">
                  <c:v>6.2016</c:v>
                </c:pt>
                <c:pt idx="8">
                  <c:v>7.2016</c:v>
                </c:pt>
                <c:pt idx="9">
                  <c:v>8.2016</c:v>
                </c:pt>
                <c:pt idx="10">
                  <c:v>9.2016</c:v>
                </c:pt>
                <c:pt idx="11">
                  <c:v>10.2016</c:v>
                </c:pt>
                <c:pt idx="12">
                  <c:v>11.2016</c:v>
                </c:pt>
                <c:pt idx="13">
                  <c:v>12.2016</c:v>
                </c:pt>
                <c:pt idx="14">
                  <c:v>1.2017</c:v>
                </c:pt>
                <c:pt idx="15">
                  <c:v>2.2017</c:v>
                </c:pt>
                <c:pt idx="16">
                  <c:v>3.2017</c:v>
                </c:pt>
                <c:pt idx="17">
                  <c:v>4.2017</c:v>
                </c:pt>
                <c:pt idx="18">
                  <c:v>5.2017</c:v>
                </c:pt>
                <c:pt idx="19">
                  <c:v>6.2017</c:v>
                </c:pt>
                <c:pt idx="20">
                  <c:v>7.2017</c:v>
                </c:pt>
                <c:pt idx="21">
                  <c:v>8.2017</c:v>
                </c:pt>
                <c:pt idx="22">
                  <c:v>9.2017</c:v>
                </c:pt>
                <c:pt idx="23">
                  <c:v>10.2017</c:v>
                </c:pt>
                <c:pt idx="24">
                  <c:v>11.2017</c:v>
                </c:pt>
                <c:pt idx="25">
                  <c:v>12.2017</c:v>
                </c:pt>
                <c:pt idx="26">
                  <c:v>1.2018</c:v>
                </c:pt>
                <c:pt idx="27">
                  <c:v>2.2018</c:v>
                </c:pt>
                <c:pt idx="28">
                  <c:v>3.2018</c:v>
                </c:pt>
                <c:pt idx="29">
                  <c:v>4.2018</c:v>
                </c:pt>
                <c:pt idx="30">
                  <c:v>5.2018</c:v>
                </c:pt>
                <c:pt idx="31">
                  <c:v>6.2018</c:v>
                </c:pt>
                <c:pt idx="32">
                  <c:v>7.2018</c:v>
                </c:pt>
                <c:pt idx="33">
                  <c:v>8.2018</c:v>
                </c:pt>
                <c:pt idx="34">
                  <c:v>9.2018</c:v>
                </c:pt>
                <c:pt idx="35">
                  <c:v>10.2018</c:v>
                </c:pt>
                <c:pt idx="36">
                  <c:v>11.2018</c:v>
                </c:pt>
                <c:pt idx="37">
                  <c:v>12.2018</c:v>
                </c:pt>
                <c:pt idx="38">
                  <c:v>1.2019</c:v>
                </c:pt>
                <c:pt idx="39">
                  <c:v>2.2019</c:v>
                </c:pt>
                <c:pt idx="40">
                  <c:v>3.2019</c:v>
                </c:pt>
                <c:pt idx="41">
                  <c:v>4.2019</c:v>
                </c:pt>
                <c:pt idx="42">
                  <c:v>5.2019</c:v>
                </c:pt>
                <c:pt idx="43">
                  <c:v>6.2019</c:v>
                </c:pt>
                <c:pt idx="44">
                  <c:v>7.2019</c:v>
                </c:pt>
                <c:pt idx="45">
                  <c:v>8.2019</c:v>
                </c:pt>
                <c:pt idx="46">
                  <c:v>9.2019</c:v>
                </c:pt>
                <c:pt idx="47">
                  <c:v>10.2019</c:v>
                </c:pt>
                <c:pt idx="48">
                  <c:v>11.2019</c:v>
                </c:pt>
                <c:pt idx="49">
                  <c:v>12.2019</c:v>
                </c:pt>
              </c:strCache>
            </c:strRef>
          </c:cat>
          <c:val>
            <c:numRef>
              <c:f>'Przepływ PES'!$B$4:$AY$4</c:f>
              <c:numCache>
                <c:formatCode>General</c:formatCode>
                <c:ptCount val="50"/>
                <c:pt idx="0">
                  <c:v>127</c:v>
                </c:pt>
                <c:pt idx="1">
                  <c:v>127</c:v>
                </c:pt>
                <c:pt idx="2">
                  <c:v>127</c:v>
                </c:pt>
                <c:pt idx="3">
                  <c:v>127</c:v>
                </c:pt>
                <c:pt idx="4">
                  <c:v>127</c:v>
                </c:pt>
                <c:pt idx="5">
                  <c:v>127</c:v>
                </c:pt>
                <c:pt idx="6">
                  <c:v>128</c:v>
                </c:pt>
                <c:pt idx="7">
                  <c:v>128</c:v>
                </c:pt>
                <c:pt idx="8">
                  <c:v>129</c:v>
                </c:pt>
                <c:pt idx="9">
                  <c:v>129</c:v>
                </c:pt>
                <c:pt idx="10">
                  <c:v>130</c:v>
                </c:pt>
                <c:pt idx="11">
                  <c:v>130</c:v>
                </c:pt>
                <c:pt idx="12">
                  <c:v>130</c:v>
                </c:pt>
                <c:pt idx="13">
                  <c:v>130</c:v>
                </c:pt>
                <c:pt idx="14">
                  <c:v>129</c:v>
                </c:pt>
                <c:pt idx="15">
                  <c:v>129</c:v>
                </c:pt>
                <c:pt idx="16">
                  <c:v>132</c:v>
                </c:pt>
                <c:pt idx="17">
                  <c:v>132</c:v>
                </c:pt>
                <c:pt idx="18">
                  <c:v>133</c:v>
                </c:pt>
                <c:pt idx="19">
                  <c:v>134</c:v>
                </c:pt>
                <c:pt idx="20">
                  <c:v>136</c:v>
                </c:pt>
                <c:pt idx="21">
                  <c:v>137</c:v>
                </c:pt>
                <c:pt idx="22">
                  <c:v>137</c:v>
                </c:pt>
                <c:pt idx="23">
                  <c:v>140</c:v>
                </c:pt>
                <c:pt idx="24">
                  <c:v>141</c:v>
                </c:pt>
                <c:pt idx="25">
                  <c:v>141</c:v>
                </c:pt>
                <c:pt idx="26">
                  <c:v>142</c:v>
                </c:pt>
                <c:pt idx="27">
                  <c:v>143</c:v>
                </c:pt>
                <c:pt idx="28">
                  <c:v>143</c:v>
                </c:pt>
                <c:pt idx="29">
                  <c:v>145</c:v>
                </c:pt>
                <c:pt idx="30">
                  <c:v>148</c:v>
                </c:pt>
                <c:pt idx="31">
                  <c:v>150</c:v>
                </c:pt>
                <c:pt idx="32">
                  <c:v>152</c:v>
                </c:pt>
                <c:pt idx="33">
                  <c:v>153</c:v>
                </c:pt>
                <c:pt idx="34">
                  <c:v>153</c:v>
                </c:pt>
                <c:pt idx="35">
                  <c:v>154</c:v>
                </c:pt>
                <c:pt idx="36">
                  <c:v>154</c:v>
                </c:pt>
                <c:pt idx="37">
                  <c:v>154</c:v>
                </c:pt>
                <c:pt idx="38">
                  <c:v>155</c:v>
                </c:pt>
                <c:pt idx="39">
                  <c:v>155</c:v>
                </c:pt>
                <c:pt idx="40">
                  <c:v>156</c:v>
                </c:pt>
                <c:pt idx="41">
                  <c:v>156</c:v>
                </c:pt>
                <c:pt idx="42">
                  <c:v>156</c:v>
                </c:pt>
                <c:pt idx="43">
                  <c:v>155</c:v>
                </c:pt>
                <c:pt idx="44">
                  <c:v>155</c:v>
                </c:pt>
                <c:pt idx="45">
                  <c:v>155</c:v>
                </c:pt>
                <c:pt idx="46">
                  <c:v>155</c:v>
                </c:pt>
              </c:numCache>
            </c:numRef>
          </c:val>
          <c:smooth val="0"/>
        </c:ser>
        <c:ser>
          <c:idx val="1"/>
          <c:order val="1"/>
          <c:tx>
            <c:v>CIS</c:v>
          </c:tx>
          <c:spPr>
            <a:ln>
              <a:solidFill>
                <a:schemeClr val="accent2">
                  <a:lumMod val="60000"/>
                  <a:lumOff val="40000"/>
                </a:schemeClr>
              </a:solidFill>
            </a:ln>
          </c:spPr>
          <c:marker>
            <c:symbol val="circle"/>
            <c:size val="7"/>
          </c:marker>
          <c:cat>
            <c:strRef>
              <c:f>'Przepływ PES'!$B$41:$AY$41</c:f>
              <c:strCache>
                <c:ptCount val="50"/>
                <c:pt idx="0">
                  <c:v>11.2015</c:v>
                </c:pt>
                <c:pt idx="1">
                  <c:v>12.2015</c:v>
                </c:pt>
                <c:pt idx="2">
                  <c:v>1.2016</c:v>
                </c:pt>
                <c:pt idx="3">
                  <c:v>2.2016</c:v>
                </c:pt>
                <c:pt idx="4">
                  <c:v>3.2016</c:v>
                </c:pt>
                <c:pt idx="5">
                  <c:v>4.2016</c:v>
                </c:pt>
                <c:pt idx="6">
                  <c:v>5.2016</c:v>
                </c:pt>
                <c:pt idx="7">
                  <c:v>6.2016</c:v>
                </c:pt>
                <c:pt idx="8">
                  <c:v>7.2016</c:v>
                </c:pt>
                <c:pt idx="9">
                  <c:v>8.2016</c:v>
                </c:pt>
                <c:pt idx="10">
                  <c:v>9.2016</c:v>
                </c:pt>
                <c:pt idx="11">
                  <c:v>10.2016</c:v>
                </c:pt>
                <c:pt idx="12">
                  <c:v>11.2016</c:v>
                </c:pt>
                <c:pt idx="13">
                  <c:v>12.2016</c:v>
                </c:pt>
                <c:pt idx="14">
                  <c:v>1.2017</c:v>
                </c:pt>
                <c:pt idx="15">
                  <c:v>2.2017</c:v>
                </c:pt>
                <c:pt idx="16">
                  <c:v>3.2017</c:v>
                </c:pt>
                <c:pt idx="17">
                  <c:v>4.2017</c:v>
                </c:pt>
                <c:pt idx="18">
                  <c:v>5.2017</c:v>
                </c:pt>
                <c:pt idx="19">
                  <c:v>6.2017</c:v>
                </c:pt>
                <c:pt idx="20">
                  <c:v>7.2017</c:v>
                </c:pt>
                <c:pt idx="21">
                  <c:v>8.2017</c:v>
                </c:pt>
                <c:pt idx="22">
                  <c:v>9.2017</c:v>
                </c:pt>
                <c:pt idx="23">
                  <c:v>10.2017</c:v>
                </c:pt>
                <c:pt idx="24">
                  <c:v>11.2017</c:v>
                </c:pt>
                <c:pt idx="25">
                  <c:v>12.2017</c:v>
                </c:pt>
                <c:pt idx="26">
                  <c:v>1.2018</c:v>
                </c:pt>
                <c:pt idx="27">
                  <c:v>2.2018</c:v>
                </c:pt>
                <c:pt idx="28">
                  <c:v>3.2018</c:v>
                </c:pt>
                <c:pt idx="29">
                  <c:v>4.2018</c:v>
                </c:pt>
                <c:pt idx="30">
                  <c:v>5.2018</c:v>
                </c:pt>
                <c:pt idx="31">
                  <c:v>6.2018</c:v>
                </c:pt>
                <c:pt idx="32">
                  <c:v>7.2018</c:v>
                </c:pt>
                <c:pt idx="33">
                  <c:v>8.2018</c:v>
                </c:pt>
                <c:pt idx="34">
                  <c:v>9.2018</c:v>
                </c:pt>
                <c:pt idx="35">
                  <c:v>10.2018</c:v>
                </c:pt>
                <c:pt idx="36">
                  <c:v>11.2018</c:v>
                </c:pt>
                <c:pt idx="37">
                  <c:v>12.2018</c:v>
                </c:pt>
                <c:pt idx="38">
                  <c:v>1.2019</c:v>
                </c:pt>
                <c:pt idx="39">
                  <c:v>2.2019</c:v>
                </c:pt>
                <c:pt idx="40">
                  <c:v>3.2019</c:v>
                </c:pt>
                <c:pt idx="41">
                  <c:v>4.2019</c:v>
                </c:pt>
                <c:pt idx="42">
                  <c:v>5.2019</c:v>
                </c:pt>
                <c:pt idx="43">
                  <c:v>6.2019</c:v>
                </c:pt>
                <c:pt idx="44">
                  <c:v>7.2019</c:v>
                </c:pt>
                <c:pt idx="45">
                  <c:v>8.2019</c:v>
                </c:pt>
                <c:pt idx="46">
                  <c:v>9.2019</c:v>
                </c:pt>
                <c:pt idx="47">
                  <c:v>10.2019</c:v>
                </c:pt>
                <c:pt idx="48">
                  <c:v>11.2019</c:v>
                </c:pt>
                <c:pt idx="49">
                  <c:v>12.2019</c:v>
                </c:pt>
              </c:strCache>
            </c:strRef>
          </c:cat>
          <c:val>
            <c:numRef>
              <c:f>'Przepływ PES'!$B$5:$AY$5</c:f>
              <c:numCache>
                <c:formatCode>General</c:formatCode>
                <c:ptCount val="50"/>
                <c:pt idx="0">
                  <c:v>12</c:v>
                </c:pt>
                <c:pt idx="1">
                  <c:v>12</c:v>
                </c:pt>
                <c:pt idx="2">
                  <c:v>12</c:v>
                </c:pt>
                <c:pt idx="3">
                  <c:v>12</c:v>
                </c:pt>
                <c:pt idx="4">
                  <c:v>12</c:v>
                </c:pt>
                <c:pt idx="5">
                  <c:v>12</c:v>
                </c:pt>
                <c:pt idx="6">
                  <c:v>12</c:v>
                </c:pt>
                <c:pt idx="7">
                  <c:v>12</c:v>
                </c:pt>
                <c:pt idx="8">
                  <c:v>12</c:v>
                </c:pt>
                <c:pt idx="9">
                  <c:v>12</c:v>
                </c:pt>
                <c:pt idx="10">
                  <c:v>12</c:v>
                </c:pt>
                <c:pt idx="11">
                  <c:v>12</c:v>
                </c:pt>
                <c:pt idx="12">
                  <c:v>12</c:v>
                </c:pt>
                <c:pt idx="13">
                  <c:v>12</c:v>
                </c:pt>
                <c:pt idx="14">
                  <c:v>12</c:v>
                </c:pt>
                <c:pt idx="15">
                  <c:v>12</c:v>
                </c:pt>
                <c:pt idx="16">
                  <c:v>14</c:v>
                </c:pt>
                <c:pt idx="17">
                  <c:v>14</c:v>
                </c:pt>
                <c:pt idx="18">
                  <c:v>14</c:v>
                </c:pt>
                <c:pt idx="19">
                  <c:v>14</c:v>
                </c:pt>
                <c:pt idx="20">
                  <c:v>14</c:v>
                </c:pt>
                <c:pt idx="21">
                  <c:v>14</c:v>
                </c:pt>
                <c:pt idx="22">
                  <c:v>14</c:v>
                </c:pt>
                <c:pt idx="23">
                  <c:v>14</c:v>
                </c:pt>
                <c:pt idx="24">
                  <c:v>14</c:v>
                </c:pt>
                <c:pt idx="25">
                  <c:v>13</c:v>
                </c:pt>
                <c:pt idx="26">
                  <c:v>13</c:v>
                </c:pt>
                <c:pt idx="27">
                  <c:v>13</c:v>
                </c:pt>
                <c:pt idx="28">
                  <c:v>13</c:v>
                </c:pt>
                <c:pt idx="29">
                  <c:v>13</c:v>
                </c:pt>
                <c:pt idx="30">
                  <c:v>13</c:v>
                </c:pt>
                <c:pt idx="31">
                  <c:v>13</c:v>
                </c:pt>
                <c:pt idx="32">
                  <c:v>13</c:v>
                </c:pt>
                <c:pt idx="33">
                  <c:v>5</c:v>
                </c:pt>
                <c:pt idx="34">
                  <c:v>5</c:v>
                </c:pt>
                <c:pt idx="35">
                  <c:v>5</c:v>
                </c:pt>
                <c:pt idx="36">
                  <c:v>5</c:v>
                </c:pt>
                <c:pt idx="37">
                  <c:v>5</c:v>
                </c:pt>
                <c:pt idx="38">
                  <c:v>5</c:v>
                </c:pt>
                <c:pt idx="39">
                  <c:v>5</c:v>
                </c:pt>
                <c:pt idx="40">
                  <c:v>5</c:v>
                </c:pt>
                <c:pt idx="41">
                  <c:v>5</c:v>
                </c:pt>
                <c:pt idx="42">
                  <c:v>5</c:v>
                </c:pt>
                <c:pt idx="43">
                  <c:v>5</c:v>
                </c:pt>
                <c:pt idx="44">
                  <c:v>5</c:v>
                </c:pt>
                <c:pt idx="45">
                  <c:v>5</c:v>
                </c:pt>
                <c:pt idx="46">
                  <c:v>5</c:v>
                </c:pt>
              </c:numCache>
            </c:numRef>
          </c:val>
          <c:smooth val="0"/>
        </c:ser>
        <c:ser>
          <c:idx val="2"/>
          <c:order val="2"/>
          <c:tx>
            <c:v>KIS</c:v>
          </c:tx>
          <c:spPr>
            <a:ln>
              <a:solidFill>
                <a:schemeClr val="accent3">
                  <a:lumMod val="40000"/>
                  <a:lumOff val="60000"/>
                </a:schemeClr>
              </a:solidFill>
            </a:ln>
          </c:spPr>
          <c:marker>
            <c:symbol val="circle"/>
            <c:size val="5"/>
          </c:marker>
          <c:cat>
            <c:strRef>
              <c:f>'Przepływ PES'!$B$41:$AY$41</c:f>
              <c:strCache>
                <c:ptCount val="50"/>
                <c:pt idx="0">
                  <c:v>11.2015</c:v>
                </c:pt>
                <c:pt idx="1">
                  <c:v>12.2015</c:v>
                </c:pt>
                <c:pt idx="2">
                  <c:v>1.2016</c:v>
                </c:pt>
                <c:pt idx="3">
                  <c:v>2.2016</c:v>
                </c:pt>
                <c:pt idx="4">
                  <c:v>3.2016</c:v>
                </c:pt>
                <c:pt idx="5">
                  <c:v>4.2016</c:v>
                </c:pt>
                <c:pt idx="6">
                  <c:v>5.2016</c:v>
                </c:pt>
                <c:pt idx="7">
                  <c:v>6.2016</c:v>
                </c:pt>
                <c:pt idx="8">
                  <c:v>7.2016</c:v>
                </c:pt>
                <c:pt idx="9">
                  <c:v>8.2016</c:v>
                </c:pt>
                <c:pt idx="10">
                  <c:v>9.2016</c:v>
                </c:pt>
                <c:pt idx="11">
                  <c:v>10.2016</c:v>
                </c:pt>
                <c:pt idx="12">
                  <c:v>11.2016</c:v>
                </c:pt>
                <c:pt idx="13">
                  <c:v>12.2016</c:v>
                </c:pt>
                <c:pt idx="14">
                  <c:v>1.2017</c:v>
                </c:pt>
                <c:pt idx="15">
                  <c:v>2.2017</c:v>
                </c:pt>
                <c:pt idx="16">
                  <c:v>3.2017</c:v>
                </c:pt>
                <c:pt idx="17">
                  <c:v>4.2017</c:v>
                </c:pt>
                <c:pt idx="18">
                  <c:v>5.2017</c:v>
                </c:pt>
                <c:pt idx="19">
                  <c:v>6.2017</c:v>
                </c:pt>
                <c:pt idx="20">
                  <c:v>7.2017</c:v>
                </c:pt>
                <c:pt idx="21">
                  <c:v>8.2017</c:v>
                </c:pt>
                <c:pt idx="22">
                  <c:v>9.2017</c:v>
                </c:pt>
                <c:pt idx="23">
                  <c:v>10.2017</c:v>
                </c:pt>
                <c:pt idx="24">
                  <c:v>11.2017</c:v>
                </c:pt>
                <c:pt idx="25">
                  <c:v>12.2017</c:v>
                </c:pt>
                <c:pt idx="26">
                  <c:v>1.2018</c:v>
                </c:pt>
                <c:pt idx="27">
                  <c:v>2.2018</c:v>
                </c:pt>
                <c:pt idx="28">
                  <c:v>3.2018</c:v>
                </c:pt>
                <c:pt idx="29">
                  <c:v>4.2018</c:v>
                </c:pt>
                <c:pt idx="30">
                  <c:v>5.2018</c:v>
                </c:pt>
                <c:pt idx="31">
                  <c:v>6.2018</c:v>
                </c:pt>
                <c:pt idx="32">
                  <c:v>7.2018</c:v>
                </c:pt>
                <c:pt idx="33">
                  <c:v>8.2018</c:v>
                </c:pt>
                <c:pt idx="34">
                  <c:v>9.2018</c:v>
                </c:pt>
                <c:pt idx="35">
                  <c:v>10.2018</c:v>
                </c:pt>
                <c:pt idx="36">
                  <c:v>11.2018</c:v>
                </c:pt>
                <c:pt idx="37">
                  <c:v>12.2018</c:v>
                </c:pt>
                <c:pt idx="38">
                  <c:v>1.2019</c:v>
                </c:pt>
                <c:pt idx="39">
                  <c:v>2.2019</c:v>
                </c:pt>
                <c:pt idx="40">
                  <c:v>3.2019</c:v>
                </c:pt>
                <c:pt idx="41">
                  <c:v>4.2019</c:v>
                </c:pt>
                <c:pt idx="42">
                  <c:v>5.2019</c:v>
                </c:pt>
                <c:pt idx="43">
                  <c:v>6.2019</c:v>
                </c:pt>
                <c:pt idx="44">
                  <c:v>7.2019</c:v>
                </c:pt>
                <c:pt idx="45">
                  <c:v>8.2019</c:v>
                </c:pt>
                <c:pt idx="46">
                  <c:v>9.2019</c:v>
                </c:pt>
                <c:pt idx="47">
                  <c:v>10.2019</c:v>
                </c:pt>
                <c:pt idx="48">
                  <c:v>11.2019</c:v>
                </c:pt>
                <c:pt idx="49">
                  <c:v>12.2019</c:v>
                </c:pt>
              </c:strCache>
            </c:strRef>
          </c:cat>
          <c:val>
            <c:numRef>
              <c:f>'Przepływ PES'!$B$6:$AY$6</c:f>
              <c:numCache>
                <c:formatCode>General</c:formatCode>
                <c:ptCount val="50"/>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17</c:v>
                </c:pt>
                <c:pt idx="17">
                  <c:v>17</c:v>
                </c:pt>
                <c:pt idx="18">
                  <c:v>17</c:v>
                </c:pt>
                <c:pt idx="19">
                  <c:v>17</c:v>
                </c:pt>
                <c:pt idx="20">
                  <c:v>17</c:v>
                </c:pt>
                <c:pt idx="21">
                  <c:v>17</c:v>
                </c:pt>
                <c:pt idx="22">
                  <c:v>17</c:v>
                </c:pt>
                <c:pt idx="23">
                  <c:v>17</c:v>
                </c:pt>
                <c:pt idx="24">
                  <c:v>18</c:v>
                </c:pt>
                <c:pt idx="25">
                  <c:v>19</c:v>
                </c:pt>
                <c:pt idx="26">
                  <c:v>19</c:v>
                </c:pt>
                <c:pt idx="27">
                  <c:v>19</c:v>
                </c:pt>
                <c:pt idx="28">
                  <c:v>19</c:v>
                </c:pt>
                <c:pt idx="29">
                  <c:v>19</c:v>
                </c:pt>
                <c:pt idx="30">
                  <c:v>19</c:v>
                </c:pt>
                <c:pt idx="31">
                  <c:v>19</c:v>
                </c:pt>
                <c:pt idx="32">
                  <c:v>19</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numCache>
            </c:numRef>
          </c:val>
          <c:smooth val="0"/>
        </c:ser>
        <c:ser>
          <c:idx val="3"/>
          <c:order val="3"/>
          <c:tx>
            <c:v>WTZ</c:v>
          </c:tx>
          <c:marker>
            <c:symbol val="circle"/>
            <c:size val="5"/>
          </c:marker>
          <c:cat>
            <c:strRef>
              <c:f>'Przepływ PES'!$B$41:$AY$41</c:f>
              <c:strCache>
                <c:ptCount val="50"/>
                <c:pt idx="0">
                  <c:v>11.2015</c:v>
                </c:pt>
                <c:pt idx="1">
                  <c:v>12.2015</c:v>
                </c:pt>
                <c:pt idx="2">
                  <c:v>1.2016</c:v>
                </c:pt>
                <c:pt idx="3">
                  <c:v>2.2016</c:v>
                </c:pt>
                <c:pt idx="4">
                  <c:v>3.2016</c:v>
                </c:pt>
                <c:pt idx="5">
                  <c:v>4.2016</c:v>
                </c:pt>
                <c:pt idx="6">
                  <c:v>5.2016</c:v>
                </c:pt>
                <c:pt idx="7">
                  <c:v>6.2016</c:v>
                </c:pt>
                <c:pt idx="8">
                  <c:v>7.2016</c:v>
                </c:pt>
                <c:pt idx="9">
                  <c:v>8.2016</c:v>
                </c:pt>
                <c:pt idx="10">
                  <c:v>9.2016</c:v>
                </c:pt>
                <c:pt idx="11">
                  <c:v>10.2016</c:v>
                </c:pt>
                <c:pt idx="12">
                  <c:v>11.2016</c:v>
                </c:pt>
                <c:pt idx="13">
                  <c:v>12.2016</c:v>
                </c:pt>
                <c:pt idx="14">
                  <c:v>1.2017</c:v>
                </c:pt>
                <c:pt idx="15">
                  <c:v>2.2017</c:v>
                </c:pt>
                <c:pt idx="16">
                  <c:v>3.2017</c:v>
                </c:pt>
                <c:pt idx="17">
                  <c:v>4.2017</c:v>
                </c:pt>
                <c:pt idx="18">
                  <c:v>5.2017</c:v>
                </c:pt>
                <c:pt idx="19">
                  <c:v>6.2017</c:v>
                </c:pt>
                <c:pt idx="20">
                  <c:v>7.2017</c:v>
                </c:pt>
                <c:pt idx="21">
                  <c:v>8.2017</c:v>
                </c:pt>
                <c:pt idx="22">
                  <c:v>9.2017</c:v>
                </c:pt>
                <c:pt idx="23">
                  <c:v>10.2017</c:v>
                </c:pt>
                <c:pt idx="24">
                  <c:v>11.2017</c:v>
                </c:pt>
                <c:pt idx="25">
                  <c:v>12.2017</c:v>
                </c:pt>
                <c:pt idx="26">
                  <c:v>1.2018</c:v>
                </c:pt>
                <c:pt idx="27">
                  <c:v>2.2018</c:v>
                </c:pt>
                <c:pt idx="28">
                  <c:v>3.2018</c:v>
                </c:pt>
                <c:pt idx="29">
                  <c:v>4.2018</c:v>
                </c:pt>
                <c:pt idx="30">
                  <c:v>5.2018</c:v>
                </c:pt>
                <c:pt idx="31">
                  <c:v>6.2018</c:v>
                </c:pt>
                <c:pt idx="32">
                  <c:v>7.2018</c:v>
                </c:pt>
                <c:pt idx="33">
                  <c:v>8.2018</c:v>
                </c:pt>
                <c:pt idx="34">
                  <c:v>9.2018</c:v>
                </c:pt>
                <c:pt idx="35">
                  <c:v>10.2018</c:v>
                </c:pt>
                <c:pt idx="36">
                  <c:v>11.2018</c:v>
                </c:pt>
                <c:pt idx="37">
                  <c:v>12.2018</c:v>
                </c:pt>
                <c:pt idx="38">
                  <c:v>1.2019</c:v>
                </c:pt>
                <c:pt idx="39">
                  <c:v>2.2019</c:v>
                </c:pt>
                <c:pt idx="40">
                  <c:v>3.2019</c:v>
                </c:pt>
                <c:pt idx="41">
                  <c:v>4.2019</c:v>
                </c:pt>
                <c:pt idx="42">
                  <c:v>5.2019</c:v>
                </c:pt>
                <c:pt idx="43">
                  <c:v>6.2019</c:v>
                </c:pt>
                <c:pt idx="44">
                  <c:v>7.2019</c:v>
                </c:pt>
                <c:pt idx="45">
                  <c:v>8.2019</c:v>
                </c:pt>
                <c:pt idx="46">
                  <c:v>9.2019</c:v>
                </c:pt>
                <c:pt idx="47">
                  <c:v>10.2019</c:v>
                </c:pt>
                <c:pt idx="48">
                  <c:v>11.2019</c:v>
                </c:pt>
                <c:pt idx="49">
                  <c:v>12.2019</c:v>
                </c:pt>
              </c:strCache>
            </c:strRef>
          </c:cat>
          <c:val>
            <c:numRef>
              <c:f>'Przepływ PES'!$B$7:$AY$7</c:f>
              <c:numCache>
                <c:formatCode>General</c:formatCode>
                <c:ptCount val="50"/>
                <c:pt idx="0">
                  <c:v>79</c:v>
                </c:pt>
                <c:pt idx="1">
                  <c:v>79</c:v>
                </c:pt>
                <c:pt idx="2">
                  <c:v>79</c:v>
                </c:pt>
                <c:pt idx="3">
                  <c:v>82</c:v>
                </c:pt>
                <c:pt idx="4">
                  <c:v>82</c:v>
                </c:pt>
                <c:pt idx="5">
                  <c:v>82</c:v>
                </c:pt>
                <c:pt idx="6">
                  <c:v>82</c:v>
                </c:pt>
                <c:pt idx="7">
                  <c:v>82</c:v>
                </c:pt>
                <c:pt idx="8">
                  <c:v>82</c:v>
                </c:pt>
                <c:pt idx="9">
                  <c:v>82</c:v>
                </c:pt>
                <c:pt idx="10">
                  <c:v>82</c:v>
                </c:pt>
                <c:pt idx="11">
                  <c:v>82</c:v>
                </c:pt>
                <c:pt idx="12">
                  <c:v>82</c:v>
                </c:pt>
                <c:pt idx="13">
                  <c:v>82</c:v>
                </c:pt>
                <c:pt idx="14">
                  <c:v>82</c:v>
                </c:pt>
                <c:pt idx="15">
                  <c:v>82</c:v>
                </c:pt>
                <c:pt idx="16">
                  <c:v>83</c:v>
                </c:pt>
                <c:pt idx="17">
                  <c:v>83</c:v>
                </c:pt>
                <c:pt idx="18">
                  <c:v>83</c:v>
                </c:pt>
                <c:pt idx="19">
                  <c:v>83</c:v>
                </c:pt>
                <c:pt idx="20">
                  <c:v>83</c:v>
                </c:pt>
                <c:pt idx="21">
                  <c:v>83</c:v>
                </c:pt>
                <c:pt idx="22">
                  <c:v>83</c:v>
                </c:pt>
                <c:pt idx="23">
                  <c:v>83</c:v>
                </c:pt>
                <c:pt idx="24">
                  <c:v>83</c:v>
                </c:pt>
                <c:pt idx="25">
                  <c:v>83</c:v>
                </c:pt>
                <c:pt idx="26">
                  <c:v>83</c:v>
                </c:pt>
                <c:pt idx="27">
                  <c:v>83</c:v>
                </c:pt>
                <c:pt idx="28">
                  <c:v>83</c:v>
                </c:pt>
                <c:pt idx="29">
                  <c:v>83</c:v>
                </c:pt>
                <c:pt idx="30">
                  <c:v>83</c:v>
                </c:pt>
                <c:pt idx="31">
                  <c:v>83</c:v>
                </c:pt>
                <c:pt idx="32">
                  <c:v>83</c:v>
                </c:pt>
                <c:pt idx="33">
                  <c:v>83</c:v>
                </c:pt>
                <c:pt idx="34">
                  <c:v>83</c:v>
                </c:pt>
                <c:pt idx="35">
                  <c:v>83</c:v>
                </c:pt>
                <c:pt idx="36">
                  <c:v>83</c:v>
                </c:pt>
                <c:pt idx="37">
                  <c:v>83</c:v>
                </c:pt>
                <c:pt idx="38">
                  <c:v>83</c:v>
                </c:pt>
                <c:pt idx="39">
                  <c:v>83</c:v>
                </c:pt>
                <c:pt idx="40">
                  <c:v>83</c:v>
                </c:pt>
                <c:pt idx="41">
                  <c:v>83</c:v>
                </c:pt>
                <c:pt idx="42">
                  <c:v>83</c:v>
                </c:pt>
                <c:pt idx="43">
                  <c:v>83</c:v>
                </c:pt>
                <c:pt idx="44">
                  <c:v>83</c:v>
                </c:pt>
                <c:pt idx="45">
                  <c:v>83</c:v>
                </c:pt>
                <c:pt idx="46">
                  <c:v>83</c:v>
                </c:pt>
              </c:numCache>
            </c:numRef>
          </c:val>
          <c:smooth val="0"/>
        </c:ser>
        <c:ser>
          <c:idx val="4"/>
          <c:order val="4"/>
          <c:tx>
            <c:v>ZAZ</c:v>
          </c:tx>
          <c:spPr>
            <a:ln>
              <a:solidFill>
                <a:srgbClr val="CDF2FF"/>
              </a:solidFill>
            </a:ln>
          </c:spPr>
          <c:marker>
            <c:symbol val="circle"/>
            <c:size val="7"/>
          </c:marker>
          <c:cat>
            <c:strRef>
              <c:f>'Przepływ PES'!$B$41:$AY$41</c:f>
              <c:strCache>
                <c:ptCount val="50"/>
                <c:pt idx="0">
                  <c:v>11.2015</c:v>
                </c:pt>
                <c:pt idx="1">
                  <c:v>12.2015</c:v>
                </c:pt>
                <c:pt idx="2">
                  <c:v>1.2016</c:v>
                </c:pt>
                <c:pt idx="3">
                  <c:v>2.2016</c:v>
                </c:pt>
                <c:pt idx="4">
                  <c:v>3.2016</c:v>
                </c:pt>
                <c:pt idx="5">
                  <c:v>4.2016</c:v>
                </c:pt>
                <c:pt idx="6">
                  <c:v>5.2016</c:v>
                </c:pt>
                <c:pt idx="7">
                  <c:v>6.2016</c:v>
                </c:pt>
                <c:pt idx="8">
                  <c:v>7.2016</c:v>
                </c:pt>
                <c:pt idx="9">
                  <c:v>8.2016</c:v>
                </c:pt>
                <c:pt idx="10">
                  <c:v>9.2016</c:v>
                </c:pt>
                <c:pt idx="11">
                  <c:v>10.2016</c:v>
                </c:pt>
                <c:pt idx="12">
                  <c:v>11.2016</c:v>
                </c:pt>
                <c:pt idx="13">
                  <c:v>12.2016</c:v>
                </c:pt>
                <c:pt idx="14">
                  <c:v>1.2017</c:v>
                </c:pt>
                <c:pt idx="15">
                  <c:v>2.2017</c:v>
                </c:pt>
                <c:pt idx="16">
                  <c:v>3.2017</c:v>
                </c:pt>
                <c:pt idx="17">
                  <c:v>4.2017</c:v>
                </c:pt>
                <c:pt idx="18">
                  <c:v>5.2017</c:v>
                </c:pt>
                <c:pt idx="19">
                  <c:v>6.2017</c:v>
                </c:pt>
                <c:pt idx="20">
                  <c:v>7.2017</c:v>
                </c:pt>
                <c:pt idx="21">
                  <c:v>8.2017</c:v>
                </c:pt>
                <c:pt idx="22">
                  <c:v>9.2017</c:v>
                </c:pt>
                <c:pt idx="23">
                  <c:v>10.2017</c:v>
                </c:pt>
                <c:pt idx="24">
                  <c:v>11.2017</c:v>
                </c:pt>
                <c:pt idx="25">
                  <c:v>12.2017</c:v>
                </c:pt>
                <c:pt idx="26">
                  <c:v>1.2018</c:v>
                </c:pt>
                <c:pt idx="27">
                  <c:v>2.2018</c:v>
                </c:pt>
                <c:pt idx="28">
                  <c:v>3.2018</c:v>
                </c:pt>
                <c:pt idx="29">
                  <c:v>4.2018</c:v>
                </c:pt>
                <c:pt idx="30">
                  <c:v>5.2018</c:v>
                </c:pt>
                <c:pt idx="31">
                  <c:v>6.2018</c:v>
                </c:pt>
                <c:pt idx="32">
                  <c:v>7.2018</c:v>
                </c:pt>
                <c:pt idx="33">
                  <c:v>8.2018</c:v>
                </c:pt>
                <c:pt idx="34">
                  <c:v>9.2018</c:v>
                </c:pt>
                <c:pt idx="35">
                  <c:v>10.2018</c:v>
                </c:pt>
                <c:pt idx="36">
                  <c:v>11.2018</c:v>
                </c:pt>
                <c:pt idx="37">
                  <c:v>12.2018</c:v>
                </c:pt>
                <c:pt idx="38">
                  <c:v>1.2019</c:v>
                </c:pt>
                <c:pt idx="39">
                  <c:v>2.2019</c:v>
                </c:pt>
                <c:pt idx="40">
                  <c:v>3.2019</c:v>
                </c:pt>
                <c:pt idx="41">
                  <c:v>4.2019</c:v>
                </c:pt>
                <c:pt idx="42">
                  <c:v>5.2019</c:v>
                </c:pt>
                <c:pt idx="43">
                  <c:v>6.2019</c:v>
                </c:pt>
                <c:pt idx="44">
                  <c:v>7.2019</c:v>
                </c:pt>
                <c:pt idx="45">
                  <c:v>8.2019</c:v>
                </c:pt>
                <c:pt idx="46">
                  <c:v>9.2019</c:v>
                </c:pt>
                <c:pt idx="47">
                  <c:v>10.2019</c:v>
                </c:pt>
                <c:pt idx="48">
                  <c:v>11.2019</c:v>
                </c:pt>
                <c:pt idx="49">
                  <c:v>12.2019</c:v>
                </c:pt>
              </c:strCache>
            </c:strRef>
          </c:cat>
          <c:val>
            <c:numRef>
              <c:f>'Przepływ PES'!$B$8:$AY$8</c:f>
              <c:numCache>
                <c:formatCode>General</c:formatCode>
                <c:ptCount val="50"/>
                <c:pt idx="0">
                  <c:v>9</c:v>
                </c:pt>
                <c:pt idx="1">
                  <c:v>9</c:v>
                </c:pt>
                <c:pt idx="2">
                  <c:v>9</c:v>
                </c:pt>
                <c:pt idx="3">
                  <c:v>9</c:v>
                </c:pt>
                <c:pt idx="4">
                  <c:v>9</c:v>
                </c:pt>
                <c:pt idx="5">
                  <c:v>9</c:v>
                </c:pt>
                <c:pt idx="6">
                  <c:v>9</c:v>
                </c:pt>
                <c:pt idx="7">
                  <c:v>9</c:v>
                </c:pt>
                <c:pt idx="8">
                  <c:v>9</c:v>
                </c:pt>
                <c:pt idx="9">
                  <c:v>9</c:v>
                </c:pt>
                <c:pt idx="10">
                  <c:v>9</c:v>
                </c:pt>
                <c:pt idx="11">
                  <c:v>9</c:v>
                </c:pt>
                <c:pt idx="12">
                  <c:v>9</c:v>
                </c:pt>
                <c:pt idx="13">
                  <c:v>9</c:v>
                </c:pt>
                <c:pt idx="14">
                  <c:v>9</c:v>
                </c:pt>
                <c:pt idx="15">
                  <c:v>9</c:v>
                </c:pt>
                <c:pt idx="16">
                  <c:v>8</c:v>
                </c:pt>
                <c:pt idx="17">
                  <c:v>8</c:v>
                </c:pt>
                <c:pt idx="18">
                  <c:v>8</c:v>
                </c:pt>
                <c:pt idx="19">
                  <c:v>8</c:v>
                </c:pt>
                <c:pt idx="20">
                  <c:v>8</c:v>
                </c:pt>
                <c:pt idx="21">
                  <c:v>8</c:v>
                </c:pt>
                <c:pt idx="22">
                  <c:v>8</c:v>
                </c:pt>
                <c:pt idx="23">
                  <c:v>8</c:v>
                </c:pt>
                <c:pt idx="24">
                  <c:v>8</c:v>
                </c:pt>
                <c:pt idx="25">
                  <c:v>8</c:v>
                </c:pt>
                <c:pt idx="26">
                  <c:v>8</c:v>
                </c:pt>
                <c:pt idx="27">
                  <c:v>8</c:v>
                </c:pt>
                <c:pt idx="28">
                  <c:v>8</c:v>
                </c:pt>
                <c:pt idx="29">
                  <c:v>8</c:v>
                </c:pt>
                <c:pt idx="30">
                  <c:v>8</c:v>
                </c:pt>
                <c:pt idx="31">
                  <c:v>8</c:v>
                </c:pt>
                <c:pt idx="32">
                  <c:v>8</c:v>
                </c:pt>
                <c:pt idx="33">
                  <c:v>8</c:v>
                </c:pt>
                <c:pt idx="34">
                  <c:v>8</c:v>
                </c:pt>
                <c:pt idx="35">
                  <c:v>8</c:v>
                </c:pt>
                <c:pt idx="36">
                  <c:v>8</c:v>
                </c:pt>
                <c:pt idx="37">
                  <c:v>8</c:v>
                </c:pt>
                <c:pt idx="38">
                  <c:v>8</c:v>
                </c:pt>
                <c:pt idx="39">
                  <c:v>8</c:v>
                </c:pt>
                <c:pt idx="40">
                  <c:v>8</c:v>
                </c:pt>
                <c:pt idx="41">
                  <c:v>9</c:v>
                </c:pt>
                <c:pt idx="42">
                  <c:v>9</c:v>
                </c:pt>
                <c:pt idx="43">
                  <c:v>9</c:v>
                </c:pt>
                <c:pt idx="44">
                  <c:v>9</c:v>
                </c:pt>
                <c:pt idx="45">
                  <c:v>9</c:v>
                </c:pt>
                <c:pt idx="46">
                  <c:v>9</c:v>
                </c:pt>
              </c:numCache>
            </c:numRef>
          </c:val>
          <c:smooth val="0"/>
        </c:ser>
        <c:dLbls>
          <c:showLegendKey val="0"/>
          <c:showVal val="0"/>
          <c:showCatName val="0"/>
          <c:showSerName val="0"/>
          <c:showPercent val="0"/>
          <c:showBubbleSize val="0"/>
        </c:dLbls>
        <c:marker val="1"/>
        <c:smooth val="0"/>
        <c:axId val="64489728"/>
        <c:axId val="66966656"/>
      </c:lineChart>
      <c:catAx>
        <c:axId val="64489728"/>
        <c:scaling>
          <c:orientation val="minMax"/>
        </c:scaling>
        <c:delete val="0"/>
        <c:axPos val="b"/>
        <c:majorTickMark val="out"/>
        <c:minorTickMark val="none"/>
        <c:tickLblPos val="nextTo"/>
        <c:crossAx val="66966656"/>
        <c:crosses val="autoZero"/>
        <c:auto val="1"/>
        <c:lblAlgn val="ctr"/>
        <c:lblOffset val="100"/>
        <c:tickLblSkip val="1"/>
        <c:noMultiLvlLbl val="0"/>
      </c:catAx>
      <c:valAx>
        <c:axId val="66966656"/>
        <c:scaling>
          <c:orientation val="minMax"/>
        </c:scaling>
        <c:delete val="0"/>
        <c:axPos val="l"/>
        <c:majorGridlines/>
        <c:minorGridlines/>
        <c:numFmt formatCode="General" sourceLinked="1"/>
        <c:majorTickMark val="out"/>
        <c:minorTickMark val="none"/>
        <c:tickLblPos val="nextTo"/>
        <c:crossAx val="6448972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182218</xdr:colOff>
      <xdr:row>13</xdr:row>
      <xdr:rowOff>127551</xdr:rowOff>
    </xdr:from>
    <xdr:to>
      <xdr:col>41</xdr:col>
      <xdr:colOff>240195</xdr:colOff>
      <xdr:row>39</xdr:row>
      <xdr:rowOff>115956</xdr:rowOff>
    </xdr:to>
    <xdr:graphicFrame macro="">
      <xdr:nvGraphicFramePr>
        <xdr:cNvPr id="2" name="Wykres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mazowieckie.pl/pl/dla-klienta/polityka-spoleczna/rejestry-i-wykazy/9481,Rejestry.html" TargetMode="External"/><Relationship Id="rId7" Type="http://schemas.openxmlformats.org/officeDocument/2006/relationships/hyperlink" Target="https://www.mazowieckie.pl/pl/dla-klienta/polityka-spoleczna/osoby-niepelnosprawne/zaklady-pracy-chronion/29930,Wykaz-zakladow-pracy-chronionej-znajdujacych-sie-na-terenie-wojewodztwa-mazowiec.html" TargetMode="External"/><Relationship Id="rId2" Type="http://schemas.openxmlformats.org/officeDocument/2006/relationships/hyperlink" Target="http://www.niepelnosprawni.gov.pl/p,84,dane-dotyczace-zakladow-pracy-chronionej" TargetMode="External"/><Relationship Id="rId1" Type="http://schemas.openxmlformats.org/officeDocument/2006/relationships/hyperlink" Target="http://www.niepelnosprawni.gov.pl/art,10,warsztaty-terapii-zajeciowej" TargetMode="External"/><Relationship Id="rId6" Type="http://schemas.openxmlformats.org/officeDocument/2006/relationships/hyperlink" Target="https://www.mazowieckie.pl/pl/dla-klienta/polityka-spoleczna/rejestry-i-wykazy/819,Wykazy.html" TargetMode="External"/><Relationship Id="rId5" Type="http://schemas.openxmlformats.org/officeDocument/2006/relationships/hyperlink" Target="https://www.mazowieckie.pl/pl/dla-klienta/polityka-spoleczna/rejestry-i-wykazy/819,Wykazy.html" TargetMode="External"/><Relationship Id="rId4" Type="http://schemas.openxmlformats.org/officeDocument/2006/relationships/hyperlink" Target="https://www.mazowieckie.pl/pl/dla-klienta/polityka-spoleczna/rejestry-i-wykazy/9481,Rejestry.htm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hyperlink" Target="http://bip.pfron.org.pl/pfron/budzet-funduszu/sprawozdanie-z-realizacji-planu-rzeczowo-finansowego-z-dzialalnosci-pfron-za-2016-r/" TargetMode="External"/><Relationship Id="rId2" Type="http://schemas.openxmlformats.org/officeDocument/2006/relationships/hyperlink" Target="http://bip.pfron.org.pl/pfron/budzet-funduszu/sprawozdanie-z-realizacji-planu-rzeczowo-finansowego-z-dzialalnosci-pfron-za-2015-r/" TargetMode="External"/><Relationship Id="rId1" Type="http://schemas.openxmlformats.org/officeDocument/2006/relationships/hyperlink" Target="http://bip.pfron.org.pl/pfron/budzet-funduszu/sprawozdania-z-realizacji-planu-rzeczowo-finansowego-z-dzialalnosci-pfron-w-latach-2008-2014/" TargetMode="External"/><Relationship Id="rId5" Type="http://schemas.openxmlformats.org/officeDocument/2006/relationships/hyperlink" Target="http://bip.pfron.org.pl/pfron/budzet-funduszu/sprawozdanie-zarzadu-pfron-z-realizacji-planu-rzeczowo-finansowego-z-dzialalnosci-panstwowego-funduszu-rehabilitacji-osob-niepelnosprawnych-w-2018-roku/" TargetMode="External"/><Relationship Id="rId4" Type="http://schemas.openxmlformats.org/officeDocument/2006/relationships/hyperlink" Target="http://bip.pfron.org.pl/pfron/budzet-funduszu/sprawozdanie-z-realizacji-planu-rzeczowo-finansowego-z-dzialalnosci-pfron-za-2017-rok/"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bip.pfron.org.pl/pfron/budzet-funduszu/sprawozdanie-z-realizacji-planu-rzeczowo-finansowego-z-dzialalnosci-pfron-za-2016-r/" TargetMode="External"/><Relationship Id="rId2" Type="http://schemas.openxmlformats.org/officeDocument/2006/relationships/hyperlink" Target="http://bip.pfron.org.pl/pfron/budzet-funduszu/sprawozdanie-z-realizacji-planu-rzeczowo-finansowego-z-dzialalnosci-pfron-za-2015-r/" TargetMode="External"/><Relationship Id="rId1" Type="http://schemas.openxmlformats.org/officeDocument/2006/relationships/hyperlink" Target="http://bip.pfron.org.pl/pfron/budzet-funduszu/sprawozdania-z-realizacji-planu-rzeczowo-finansowego-z-dzialalnosci-pfron-w-latach-2008-2014/" TargetMode="External"/><Relationship Id="rId5" Type="http://schemas.openxmlformats.org/officeDocument/2006/relationships/hyperlink" Target="http://bip.pfron.org.pl/pfron/budzet-funduszu/sprawozdanie-zarzadu-pfron-z-realizacji-planu-rzeczowo-finansowego-z-dzialalnosci-panstwowego-funduszu-rehabilitacji-osob-niepelnosprawnych-w-2018-roku/" TargetMode="External"/><Relationship Id="rId4" Type="http://schemas.openxmlformats.org/officeDocument/2006/relationships/hyperlink" Target="http://bip.pfron.org.pl/pfron/budzet-funduszu/sprawozdanie-z-realizacji-planu-rzeczowo-finansowego-z-dzialalnosci-pfron-za-2017-rok/"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arszawa.stat.gov.pl/opracowania-biezace/opracowania-sygnalne/podmioty-gospodarcze/podmioty-gospodarki-narodowej-w-rejestrze-regon-w-wojewodztwie-mazowieckim-stan-na-koniec-2018-r-,2,1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06"/>
  <sheetViews>
    <sheetView showGridLines="0" tabSelected="1" zoomScale="85" zoomScaleNormal="85" workbookViewId="0">
      <selection activeCell="M2" sqref="M2:M45"/>
    </sheetView>
  </sheetViews>
  <sheetFormatPr defaultRowHeight="12.75"/>
  <cols>
    <col min="1" max="1" width="48.7109375" bestFit="1" customWidth="1"/>
    <col min="10" max="10" width="12.140625" customWidth="1"/>
    <col min="11" max="11" width="10" bestFit="1" customWidth="1"/>
    <col min="16" max="16" width="12.5703125" customWidth="1"/>
  </cols>
  <sheetData>
    <row r="1" spans="1:12">
      <c r="A1" t="s">
        <v>52</v>
      </c>
    </row>
    <row r="2" spans="1:12" ht="45">
      <c r="A2" s="8" t="s">
        <v>70</v>
      </c>
      <c r="B2" s="9" t="s">
        <v>1</v>
      </c>
      <c r="C2" s="9" t="s">
        <v>2</v>
      </c>
      <c r="D2" s="9" t="s">
        <v>3</v>
      </c>
      <c r="E2" s="9" t="s">
        <v>4</v>
      </c>
      <c r="F2" s="9" t="s">
        <v>5</v>
      </c>
      <c r="G2" s="9" t="s">
        <v>6</v>
      </c>
      <c r="H2" s="9" t="s">
        <v>7</v>
      </c>
      <c r="I2" s="9" t="s">
        <v>8</v>
      </c>
      <c r="J2" s="9" t="s">
        <v>67</v>
      </c>
      <c r="K2" s="9" t="s">
        <v>68</v>
      </c>
      <c r="L2" s="9" t="s">
        <v>66</v>
      </c>
    </row>
    <row r="3" spans="1:12" ht="15">
      <c r="A3" s="5" t="s">
        <v>9</v>
      </c>
      <c r="B3" s="6"/>
      <c r="C3" s="6"/>
      <c r="D3" s="6"/>
      <c r="E3" s="6"/>
      <c r="F3" s="6"/>
      <c r="G3" s="6"/>
      <c r="H3" s="6">
        <v>1</v>
      </c>
      <c r="I3" s="6">
        <v>1</v>
      </c>
      <c r="J3" s="6">
        <v>19</v>
      </c>
      <c r="K3" s="6"/>
      <c r="L3" s="6"/>
    </row>
    <row r="4" spans="1:12" ht="15">
      <c r="A4" s="5" t="s">
        <v>10</v>
      </c>
      <c r="B4" s="6"/>
      <c r="C4" s="6">
        <v>1</v>
      </c>
      <c r="D4" s="6"/>
      <c r="E4" s="6">
        <v>1</v>
      </c>
      <c r="F4" s="6">
        <v>5</v>
      </c>
      <c r="G4" s="6"/>
      <c r="H4" s="6">
        <v>1</v>
      </c>
      <c r="I4" s="6"/>
      <c r="J4" s="6">
        <v>9</v>
      </c>
      <c r="K4" s="6"/>
      <c r="L4" s="6">
        <v>2</v>
      </c>
    </row>
    <row r="5" spans="1:12" ht="15">
      <c r="A5" s="5" t="s">
        <v>11</v>
      </c>
      <c r="B5" s="6"/>
      <c r="C5" s="6"/>
      <c r="D5" s="6"/>
      <c r="E5" s="6"/>
      <c r="F5" s="6"/>
      <c r="G5" s="6"/>
      <c r="H5" s="6">
        <v>2</v>
      </c>
      <c r="I5" s="6"/>
      <c r="J5" s="6">
        <v>52</v>
      </c>
      <c r="K5" s="6"/>
      <c r="L5" s="6"/>
    </row>
    <row r="6" spans="1:12" ht="15">
      <c r="A6" s="5" t="s">
        <v>12</v>
      </c>
      <c r="B6" s="6"/>
      <c r="C6" s="6"/>
      <c r="D6" s="6"/>
      <c r="E6" s="6"/>
      <c r="F6" s="6">
        <v>1</v>
      </c>
      <c r="G6" s="6"/>
      <c r="H6" s="6">
        <v>1</v>
      </c>
      <c r="I6" s="6"/>
      <c r="J6" s="6">
        <v>28</v>
      </c>
      <c r="K6" s="6"/>
      <c r="L6" s="6"/>
    </row>
    <row r="7" spans="1:12" ht="15">
      <c r="A7" s="5" t="s">
        <v>13</v>
      </c>
      <c r="B7" s="6"/>
      <c r="C7" s="6"/>
      <c r="D7" s="6"/>
      <c r="E7" s="6"/>
      <c r="F7" s="6"/>
      <c r="G7" s="6">
        <v>1</v>
      </c>
      <c r="H7" s="6">
        <v>2</v>
      </c>
      <c r="I7" s="6"/>
      <c r="J7" s="6">
        <v>6</v>
      </c>
      <c r="K7" s="213">
        <v>4</v>
      </c>
      <c r="L7" s="6">
        <v>2</v>
      </c>
    </row>
    <row r="8" spans="1:12" ht="15">
      <c r="A8" s="5" t="s">
        <v>14</v>
      </c>
      <c r="B8" s="6"/>
      <c r="C8" s="6"/>
      <c r="D8" s="6">
        <v>1</v>
      </c>
      <c r="E8" s="6">
        <v>2</v>
      </c>
      <c r="F8" s="6"/>
      <c r="G8" s="6"/>
      <c r="H8" s="6">
        <v>2</v>
      </c>
      <c r="I8" s="6"/>
      <c r="J8" s="6">
        <v>15</v>
      </c>
      <c r="K8" s="6">
        <v>1</v>
      </c>
      <c r="L8" s="6"/>
    </row>
    <row r="9" spans="1:12" ht="15">
      <c r="A9" s="5" t="s">
        <v>15</v>
      </c>
      <c r="B9" s="6"/>
      <c r="C9" s="6"/>
      <c r="D9" s="6">
        <v>1</v>
      </c>
      <c r="E9" s="6"/>
      <c r="F9" s="6">
        <v>1</v>
      </c>
      <c r="G9" s="6"/>
      <c r="H9" s="6">
        <v>1</v>
      </c>
      <c r="I9" s="6"/>
      <c r="J9" s="6">
        <v>14</v>
      </c>
      <c r="K9" s="6"/>
      <c r="L9" s="6"/>
    </row>
    <row r="10" spans="1:12" ht="15">
      <c r="A10" s="5" t="s">
        <v>16</v>
      </c>
      <c r="B10" s="6">
        <v>2</v>
      </c>
      <c r="C10" s="6">
        <v>1</v>
      </c>
      <c r="D10" s="6"/>
      <c r="E10" s="6">
        <v>1</v>
      </c>
      <c r="F10" s="6">
        <v>2</v>
      </c>
      <c r="G10" s="6"/>
      <c r="H10" s="6">
        <v>2</v>
      </c>
      <c r="I10" s="6"/>
      <c r="J10" s="6">
        <v>7</v>
      </c>
      <c r="K10" s="6"/>
      <c r="L10" s="6">
        <v>1</v>
      </c>
    </row>
    <row r="11" spans="1:12" ht="15">
      <c r="A11" s="5" t="s">
        <v>17</v>
      </c>
      <c r="B11" s="6"/>
      <c r="C11" s="6"/>
      <c r="D11" s="6"/>
      <c r="E11" s="6"/>
      <c r="F11" s="6"/>
      <c r="G11" s="6"/>
      <c r="H11" s="6">
        <v>2</v>
      </c>
      <c r="I11" s="6"/>
      <c r="J11" s="6">
        <v>13</v>
      </c>
      <c r="K11" s="6"/>
      <c r="L11" s="6"/>
    </row>
    <row r="12" spans="1:12" ht="15">
      <c r="A12" s="5" t="s">
        <v>18</v>
      </c>
      <c r="B12" s="6"/>
      <c r="C12" s="6"/>
      <c r="D12" s="6"/>
      <c r="E12" s="6"/>
      <c r="F12" s="6">
        <v>4</v>
      </c>
      <c r="G12" s="6"/>
      <c r="H12" s="6"/>
      <c r="I12" s="6"/>
      <c r="J12" s="6">
        <v>20</v>
      </c>
      <c r="K12" s="6"/>
      <c r="L12" s="6">
        <v>1</v>
      </c>
    </row>
    <row r="13" spans="1:12" ht="15">
      <c r="A13" s="5" t="s">
        <v>19</v>
      </c>
      <c r="B13" s="6"/>
      <c r="C13" s="6"/>
      <c r="D13" s="6"/>
      <c r="E13" s="6"/>
      <c r="F13" s="6">
        <v>3</v>
      </c>
      <c r="G13" s="6"/>
      <c r="H13" s="6"/>
      <c r="I13" s="6"/>
      <c r="J13" s="6">
        <v>11</v>
      </c>
      <c r="K13" s="6">
        <v>1</v>
      </c>
      <c r="L13" s="6">
        <v>2</v>
      </c>
    </row>
    <row r="14" spans="1:12" ht="15">
      <c r="A14" s="5" t="s">
        <v>20</v>
      </c>
      <c r="B14" s="6"/>
      <c r="C14" s="6">
        <v>1</v>
      </c>
      <c r="D14" s="6"/>
      <c r="E14" s="6">
        <v>2</v>
      </c>
      <c r="F14" s="6">
        <v>1</v>
      </c>
      <c r="G14" s="6"/>
      <c r="H14" s="6">
        <v>2</v>
      </c>
      <c r="I14" s="6">
        <v>1</v>
      </c>
      <c r="J14" s="6">
        <v>28</v>
      </c>
      <c r="K14" s="6">
        <v>1</v>
      </c>
      <c r="L14" s="6"/>
    </row>
    <row r="15" spans="1:12" ht="15">
      <c r="A15" s="5" t="s">
        <v>21</v>
      </c>
      <c r="B15" s="6"/>
      <c r="C15" s="6"/>
      <c r="D15" s="6">
        <v>1</v>
      </c>
      <c r="E15" s="6">
        <v>1</v>
      </c>
      <c r="F15" s="6">
        <v>7</v>
      </c>
      <c r="G15" s="6">
        <v>1</v>
      </c>
      <c r="H15" s="6"/>
      <c r="I15" s="6"/>
      <c r="J15" s="6">
        <v>1</v>
      </c>
      <c r="K15" s="6"/>
      <c r="L15" s="6">
        <v>2</v>
      </c>
    </row>
    <row r="16" spans="1:12" ht="15">
      <c r="A16" s="5" t="s">
        <v>22</v>
      </c>
      <c r="B16" s="6"/>
      <c r="C16" s="6"/>
      <c r="D16" s="6"/>
      <c r="E16" s="6"/>
      <c r="F16" s="6">
        <v>1</v>
      </c>
      <c r="G16" s="6"/>
      <c r="H16" s="6">
        <v>1</v>
      </c>
      <c r="I16" s="6"/>
      <c r="J16" s="6">
        <v>3</v>
      </c>
      <c r="K16" s="6">
        <v>1</v>
      </c>
      <c r="L16" s="6"/>
    </row>
    <row r="17" spans="1:12" ht="15">
      <c r="A17" s="5" t="s">
        <v>23</v>
      </c>
      <c r="B17" s="6"/>
      <c r="C17" s="6"/>
      <c r="D17" s="6"/>
      <c r="E17" s="6">
        <v>1</v>
      </c>
      <c r="F17" s="6">
        <v>2</v>
      </c>
      <c r="G17" s="6"/>
      <c r="H17" s="6">
        <v>1</v>
      </c>
      <c r="I17" s="6"/>
      <c r="J17" s="6">
        <v>26</v>
      </c>
      <c r="K17" s="6">
        <v>1</v>
      </c>
      <c r="L17" s="6">
        <v>3</v>
      </c>
    </row>
    <row r="18" spans="1:12" ht="15">
      <c r="A18" s="5" t="s">
        <v>24</v>
      </c>
      <c r="B18" s="6"/>
      <c r="C18" s="6"/>
      <c r="D18" s="6"/>
      <c r="E18" s="6"/>
      <c r="F18" s="6">
        <v>1</v>
      </c>
      <c r="G18" s="6"/>
      <c r="H18" s="6">
        <v>1</v>
      </c>
      <c r="I18" s="6"/>
      <c r="J18" s="6">
        <v>6</v>
      </c>
      <c r="K18" s="6"/>
      <c r="L18" s="6">
        <v>1</v>
      </c>
    </row>
    <row r="19" spans="1:12" ht="15">
      <c r="A19" s="5" t="s">
        <v>25</v>
      </c>
      <c r="B19" s="6"/>
      <c r="C19" s="6">
        <v>1</v>
      </c>
      <c r="D19" s="6">
        <v>1</v>
      </c>
      <c r="E19" s="6"/>
      <c r="F19" s="6">
        <v>2</v>
      </c>
      <c r="G19" s="6"/>
      <c r="H19" s="6">
        <v>3</v>
      </c>
      <c r="I19" s="6"/>
      <c r="J19" s="6">
        <v>3</v>
      </c>
      <c r="K19" s="6">
        <v>3</v>
      </c>
      <c r="L19" s="6"/>
    </row>
    <row r="20" spans="1:12" ht="15">
      <c r="A20" s="5" t="s">
        <v>26</v>
      </c>
      <c r="B20" s="6"/>
      <c r="C20" s="6"/>
      <c r="D20" s="6"/>
      <c r="E20" s="6">
        <v>1</v>
      </c>
      <c r="F20" s="6">
        <v>1</v>
      </c>
      <c r="G20" s="6"/>
      <c r="H20" s="6">
        <v>1</v>
      </c>
      <c r="I20" s="6"/>
      <c r="J20" s="6">
        <v>6</v>
      </c>
      <c r="K20" s="6"/>
      <c r="L20" s="6"/>
    </row>
    <row r="21" spans="1:12" ht="15">
      <c r="A21" s="5" t="s">
        <v>27</v>
      </c>
      <c r="B21" s="6"/>
      <c r="C21" s="6">
        <v>2</v>
      </c>
      <c r="D21" s="6"/>
      <c r="E21" s="6"/>
      <c r="F21" s="6">
        <v>10</v>
      </c>
      <c r="G21" s="6"/>
      <c r="H21" s="6">
        <v>6</v>
      </c>
      <c r="I21" s="6">
        <v>1</v>
      </c>
      <c r="J21" s="6">
        <v>26</v>
      </c>
      <c r="K21" s="6"/>
      <c r="L21" s="6">
        <v>1</v>
      </c>
    </row>
    <row r="22" spans="1:12" ht="15">
      <c r="A22" s="5" t="s">
        <v>28</v>
      </c>
      <c r="B22" s="6"/>
      <c r="C22" s="6">
        <v>1</v>
      </c>
      <c r="D22" s="6"/>
      <c r="E22" s="6"/>
      <c r="F22" s="6">
        <v>4</v>
      </c>
      <c r="G22" s="6"/>
      <c r="H22" s="6">
        <v>1</v>
      </c>
      <c r="I22" s="6"/>
      <c r="J22" s="6">
        <v>16</v>
      </c>
      <c r="K22" s="6">
        <v>1</v>
      </c>
      <c r="L22" s="6">
        <v>1</v>
      </c>
    </row>
    <row r="23" spans="1:12" ht="15">
      <c r="A23" s="5" t="s">
        <v>29</v>
      </c>
      <c r="B23" s="6"/>
      <c r="C23" s="6"/>
      <c r="D23" s="6"/>
      <c r="E23" s="6">
        <v>3</v>
      </c>
      <c r="F23" s="6"/>
      <c r="G23" s="6">
        <v>1</v>
      </c>
      <c r="H23" s="6">
        <v>2</v>
      </c>
      <c r="I23" s="6"/>
      <c r="J23" s="6">
        <v>8</v>
      </c>
      <c r="K23" s="6"/>
      <c r="L23" s="6">
        <v>1</v>
      </c>
    </row>
    <row r="24" spans="1:12" ht="15">
      <c r="A24" s="5" t="s">
        <v>30</v>
      </c>
      <c r="B24" s="6"/>
      <c r="C24" s="6">
        <v>1</v>
      </c>
      <c r="D24" s="6"/>
      <c r="E24" s="6"/>
      <c r="F24" s="6">
        <v>2</v>
      </c>
      <c r="G24" s="6"/>
      <c r="H24" s="6">
        <v>1</v>
      </c>
      <c r="I24" s="6"/>
      <c r="J24" s="6">
        <v>15</v>
      </c>
      <c r="K24" s="6">
        <v>1</v>
      </c>
      <c r="L24" s="6">
        <v>1</v>
      </c>
    </row>
    <row r="25" spans="1:12" ht="15">
      <c r="A25" s="5" t="s">
        <v>31</v>
      </c>
      <c r="B25" s="6"/>
      <c r="C25" s="6"/>
      <c r="D25" s="6"/>
      <c r="E25" s="6"/>
      <c r="F25" s="6">
        <v>1</v>
      </c>
      <c r="G25" s="6"/>
      <c r="H25" s="6">
        <v>2</v>
      </c>
      <c r="I25" s="6">
        <v>1</v>
      </c>
      <c r="J25" s="6">
        <v>16</v>
      </c>
      <c r="K25" s="6"/>
      <c r="L25" s="6"/>
    </row>
    <row r="26" spans="1:12" ht="15">
      <c r="A26" s="5" t="s">
        <v>32</v>
      </c>
      <c r="B26" s="6"/>
      <c r="C26" s="6">
        <v>1</v>
      </c>
      <c r="D26" s="6"/>
      <c r="E26" s="6"/>
      <c r="F26" s="6">
        <v>2</v>
      </c>
      <c r="G26" s="6"/>
      <c r="H26" s="6">
        <v>1</v>
      </c>
      <c r="I26" s="6"/>
      <c r="J26" s="6">
        <v>14</v>
      </c>
      <c r="K26" s="6"/>
      <c r="L26" s="6"/>
    </row>
    <row r="27" spans="1:12" ht="15">
      <c r="A27" s="5" t="s">
        <v>33</v>
      </c>
      <c r="B27" s="6"/>
      <c r="C27" s="6"/>
      <c r="D27" s="6"/>
      <c r="E27" s="6">
        <v>1</v>
      </c>
      <c r="F27" s="6">
        <v>4</v>
      </c>
      <c r="G27" s="6">
        <v>1</v>
      </c>
      <c r="H27" s="6">
        <v>3</v>
      </c>
      <c r="I27" s="6"/>
      <c r="J27" s="6">
        <v>49</v>
      </c>
      <c r="K27" s="6">
        <v>1</v>
      </c>
      <c r="L27" s="6">
        <v>2</v>
      </c>
    </row>
    <row r="28" spans="1:12" ht="15">
      <c r="A28" s="5" t="s">
        <v>34</v>
      </c>
      <c r="B28" s="6"/>
      <c r="C28" s="6"/>
      <c r="D28" s="6"/>
      <c r="E28" s="6"/>
      <c r="F28" s="6">
        <v>3</v>
      </c>
      <c r="G28" s="6"/>
      <c r="H28" s="6">
        <v>2</v>
      </c>
      <c r="I28" s="6"/>
      <c r="J28" s="6">
        <v>21</v>
      </c>
      <c r="K28" s="6"/>
      <c r="L28" s="6">
        <v>1</v>
      </c>
    </row>
    <row r="29" spans="1:12" ht="15">
      <c r="A29" s="5" t="s">
        <v>35</v>
      </c>
      <c r="B29" s="6"/>
      <c r="C29" s="6"/>
      <c r="D29" s="6"/>
      <c r="E29" s="6">
        <v>1</v>
      </c>
      <c r="F29" s="6">
        <v>2</v>
      </c>
      <c r="G29" s="6"/>
      <c r="H29" s="6"/>
      <c r="I29" s="6"/>
      <c r="J29" s="6">
        <v>10</v>
      </c>
      <c r="K29" s="6">
        <v>2</v>
      </c>
      <c r="L29" s="6"/>
    </row>
    <row r="30" spans="1:12" ht="15">
      <c r="A30" s="5" t="s">
        <v>36</v>
      </c>
      <c r="B30" s="6"/>
      <c r="C30" s="6">
        <v>1</v>
      </c>
      <c r="D30" s="6">
        <v>1</v>
      </c>
      <c r="E30" s="6"/>
      <c r="F30" s="6"/>
      <c r="G30" s="6">
        <v>1</v>
      </c>
      <c r="H30" s="6">
        <v>1</v>
      </c>
      <c r="I30" s="6"/>
      <c r="J30" s="6">
        <v>4</v>
      </c>
      <c r="K30" s="6">
        <v>2</v>
      </c>
      <c r="L30" s="6">
        <v>1</v>
      </c>
    </row>
    <row r="31" spans="1:12" ht="15">
      <c r="A31" s="5" t="s">
        <v>37</v>
      </c>
      <c r="B31" s="6"/>
      <c r="C31" s="6"/>
      <c r="D31" s="6">
        <v>1</v>
      </c>
      <c r="E31" s="6"/>
      <c r="F31" s="6"/>
      <c r="G31" s="6"/>
      <c r="H31" s="6">
        <v>1</v>
      </c>
      <c r="I31" s="6"/>
      <c r="J31" s="6">
        <v>25</v>
      </c>
      <c r="K31" s="6">
        <v>2</v>
      </c>
      <c r="L31" s="6">
        <v>1</v>
      </c>
    </row>
    <row r="32" spans="1:12" ht="15">
      <c r="A32" s="5" t="s">
        <v>38</v>
      </c>
      <c r="B32" s="6"/>
      <c r="C32" s="6">
        <v>1</v>
      </c>
      <c r="D32" s="6">
        <v>1</v>
      </c>
      <c r="E32" s="6"/>
      <c r="F32" s="6">
        <v>2</v>
      </c>
      <c r="G32" s="6"/>
      <c r="H32" s="6">
        <v>3</v>
      </c>
      <c r="I32" s="6"/>
      <c r="J32" s="6">
        <v>19</v>
      </c>
      <c r="K32" s="6">
        <v>3</v>
      </c>
      <c r="L32" s="6">
        <v>2</v>
      </c>
    </row>
    <row r="33" spans="1:12" ht="15">
      <c r="A33" s="5" t="s">
        <v>39</v>
      </c>
      <c r="B33" s="6"/>
      <c r="C33" s="6"/>
      <c r="D33" s="6"/>
      <c r="E33" s="6"/>
      <c r="F33" s="6"/>
      <c r="G33" s="6">
        <v>2</v>
      </c>
      <c r="H33" s="6">
        <v>2</v>
      </c>
      <c r="I33" s="6"/>
      <c r="J33" s="6">
        <v>5</v>
      </c>
      <c r="K33" s="6">
        <v>2</v>
      </c>
      <c r="L33" s="6">
        <v>3</v>
      </c>
    </row>
    <row r="34" spans="1:12" ht="15">
      <c r="A34" s="5" t="s">
        <v>40</v>
      </c>
      <c r="B34" s="6"/>
      <c r="C34" s="6">
        <v>1</v>
      </c>
      <c r="D34" s="6"/>
      <c r="E34" s="6"/>
      <c r="F34" s="6">
        <v>1</v>
      </c>
      <c r="G34" s="6"/>
      <c r="H34" s="6">
        <v>1</v>
      </c>
      <c r="I34" s="6"/>
      <c r="J34" s="6">
        <v>20</v>
      </c>
      <c r="K34" s="6">
        <v>1</v>
      </c>
      <c r="L34" s="6">
        <v>1</v>
      </c>
    </row>
    <row r="35" spans="1:12" ht="15">
      <c r="A35" s="5" t="s">
        <v>41</v>
      </c>
      <c r="B35" s="6">
        <v>1</v>
      </c>
      <c r="C35" s="6">
        <v>2</v>
      </c>
      <c r="D35" s="6">
        <v>1</v>
      </c>
      <c r="E35" s="6">
        <v>2</v>
      </c>
      <c r="F35" s="6">
        <v>6</v>
      </c>
      <c r="G35" s="6"/>
      <c r="H35" s="6">
        <v>1</v>
      </c>
      <c r="I35" s="6"/>
      <c r="J35" s="6">
        <v>9</v>
      </c>
      <c r="K35" s="6"/>
      <c r="L35" s="6">
        <v>1</v>
      </c>
    </row>
    <row r="36" spans="1:12" ht="15">
      <c r="A36" s="5" t="s">
        <v>42</v>
      </c>
      <c r="B36" s="6"/>
      <c r="C36" s="6"/>
      <c r="D36" s="6"/>
      <c r="E36" s="6">
        <v>1</v>
      </c>
      <c r="F36" s="6">
        <v>1</v>
      </c>
      <c r="G36" s="6"/>
      <c r="H36" s="6">
        <v>1</v>
      </c>
      <c r="I36" s="6"/>
      <c r="J36" s="6">
        <v>6</v>
      </c>
      <c r="K36" s="6"/>
      <c r="L36" s="6">
        <v>2</v>
      </c>
    </row>
    <row r="37" spans="1:12" ht="15">
      <c r="A37" s="5" t="s">
        <v>43</v>
      </c>
      <c r="B37" s="6"/>
      <c r="C37" s="6"/>
      <c r="D37" s="6"/>
      <c r="E37" s="6"/>
      <c r="F37" s="6">
        <v>1</v>
      </c>
      <c r="G37" s="6"/>
      <c r="H37" s="6">
        <v>1</v>
      </c>
      <c r="I37" s="6"/>
      <c r="J37" s="6">
        <v>2</v>
      </c>
      <c r="K37" s="6"/>
      <c r="L37" s="6">
        <v>1</v>
      </c>
    </row>
    <row r="38" spans="1:12" ht="15">
      <c r="A38" s="5" t="s">
        <v>44</v>
      </c>
      <c r="B38" s="6"/>
      <c r="C38" s="6"/>
      <c r="D38" s="6"/>
      <c r="E38" s="6"/>
      <c r="F38" s="6">
        <v>2</v>
      </c>
      <c r="G38" s="6"/>
      <c r="H38" s="6">
        <v>1</v>
      </c>
      <c r="I38" s="6"/>
      <c r="J38" s="6">
        <v>2</v>
      </c>
      <c r="K38" s="6"/>
      <c r="L38" s="6">
        <v>1</v>
      </c>
    </row>
    <row r="39" spans="1:12" ht="15">
      <c r="A39" s="5" t="s">
        <v>45</v>
      </c>
      <c r="B39" s="6"/>
      <c r="C39" s="6"/>
      <c r="D39" s="6"/>
      <c r="E39" s="6"/>
      <c r="F39" s="6">
        <v>2</v>
      </c>
      <c r="G39" s="6">
        <v>1</v>
      </c>
      <c r="H39" s="6">
        <v>1</v>
      </c>
      <c r="I39" s="6"/>
      <c r="J39" s="6">
        <v>4</v>
      </c>
      <c r="K39" s="6">
        <v>4</v>
      </c>
      <c r="L39" s="6">
        <v>3</v>
      </c>
    </row>
    <row r="40" spans="1:12" ht="15">
      <c r="A40" s="5" t="s">
        <v>46</v>
      </c>
      <c r="B40" s="6"/>
      <c r="C40" s="6">
        <v>1</v>
      </c>
      <c r="D40" s="6"/>
      <c r="E40" s="6">
        <v>1</v>
      </c>
      <c r="F40" s="6">
        <v>6</v>
      </c>
      <c r="G40" s="6"/>
      <c r="H40" s="6">
        <v>1</v>
      </c>
      <c r="I40" s="6"/>
      <c r="J40" s="6"/>
      <c r="K40" s="6">
        <v>1</v>
      </c>
      <c r="L40" s="6">
        <v>4</v>
      </c>
    </row>
    <row r="41" spans="1:12" ht="15">
      <c r="A41" s="5" t="s">
        <v>47</v>
      </c>
      <c r="B41" s="6">
        <v>1</v>
      </c>
      <c r="C41" s="6"/>
      <c r="D41" s="6">
        <v>2</v>
      </c>
      <c r="E41" s="6">
        <v>2</v>
      </c>
      <c r="F41" s="6">
        <v>9</v>
      </c>
      <c r="G41" s="6"/>
      <c r="H41" s="6">
        <v>6</v>
      </c>
      <c r="I41" s="6">
        <v>1</v>
      </c>
      <c r="J41" s="6"/>
      <c r="K41" s="6">
        <v>1</v>
      </c>
      <c r="L41" s="6">
        <v>3</v>
      </c>
    </row>
    <row r="42" spans="1:12" ht="15">
      <c r="A42" s="5" t="s">
        <v>48</v>
      </c>
      <c r="B42" s="6"/>
      <c r="C42" s="6">
        <v>2</v>
      </c>
      <c r="D42" s="6"/>
      <c r="E42" s="6">
        <v>4</v>
      </c>
      <c r="F42" s="6">
        <v>7</v>
      </c>
      <c r="G42" s="6">
        <v>2</v>
      </c>
      <c r="H42" s="6">
        <v>6</v>
      </c>
      <c r="I42" s="6"/>
      <c r="J42" s="6"/>
      <c r="K42" s="6">
        <v>5</v>
      </c>
      <c r="L42" s="6">
        <v>8</v>
      </c>
    </row>
    <row r="43" spans="1:12" ht="15">
      <c r="A43" s="5" t="s">
        <v>49</v>
      </c>
      <c r="B43" s="6">
        <v>1</v>
      </c>
      <c r="C43" s="6">
        <v>1</v>
      </c>
      <c r="D43" s="6">
        <v>1</v>
      </c>
      <c r="E43" s="6">
        <v>4</v>
      </c>
      <c r="F43" s="6">
        <v>3</v>
      </c>
      <c r="G43" s="6"/>
      <c r="H43" s="6">
        <v>1</v>
      </c>
      <c r="I43" s="6">
        <v>1</v>
      </c>
      <c r="J43" s="6"/>
      <c r="K43" s="6">
        <v>2</v>
      </c>
      <c r="L43" s="6">
        <v>5</v>
      </c>
    </row>
    <row r="44" spans="1:12" ht="15">
      <c r="A44" s="5" t="s">
        <v>50</v>
      </c>
      <c r="B44" s="6"/>
      <c r="C44" s="6">
        <v>3</v>
      </c>
      <c r="D44" s="6">
        <v>4</v>
      </c>
      <c r="E44" s="6">
        <v>42</v>
      </c>
      <c r="F44" s="6">
        <v>56</v>
      </c>
      <c r="G44" s="6">
        <v>6</v>
      </c>
      <c r="H44" s="6">
        <v>15</v>
      </c>
      <c r="I44" s="6">
        <v>3</v>
      </c>
      <c r="J44" s="6"/>
      <c r="K44" s="6">
        <v>43</v>
      </c>
      <c r="L44" s="6">
        <v>9</v>
      </c>
    </row>
    <row r="45" spans="1:12" ht="15">
      <c r="A45" s="7" t="s">
        <v>51</v>
      </c>
      <c r="B45" s="157">
        <f>SUM(B3:B44)</f>
        <v>5</v>
      </c>
      <c r="C45" s="157">
        <f t="shared" ref="C45:J45" si="0">SUM(C3:C44)</f>
        <v>21</v>
      </c>
      <c r="D45" s="157">
        <f t="shared" si="0"/>
        <v>15</v>
      </c>
      <c r="E45" s="157">
        <f t="shared" si="0"/>
        <v>70</v>
      </c>
      <c r="F45" s="157">
        <f t="shared" si="0"/>
        <v>155</v>
      </c>
      <c r="G45" s="157">
        <f t="shared" si="0"/>
        <v>16</v>
      </c>
      <c r="H45" s="157">
        <f t="shared" si="0"/>
        <v>83</v>
      </c>
      <c r="I45" s="157">
        <f t="shared" si="0"/>
        <v>9</v>
      </c>
      <c r="J45" s="157">
        <f t="shared" si="0"/>
        <v>538</v>
      </c>
      <c r="K45" s="157">
        <f>SUM(K3:K44)</f>
        <v>83</v>
      </c>
      <c r="L45" s="157">
        <f>SUM(L3:L44)</f>
        <v>66</v>
      </c>
    </row>
    <row r="46" spans="1:12">
      <c r="L46">
        <f>SUM(B45:K45)-J45-L45</f>
        <v>391</v>
      </c>
    </row>
    <row r="47" spans="1:12" ht="15">
      <c r="A47" s="2" t="s">
        <v>53</v>
      </c>
    </row>
    <row r="48" spans="1:12" ht="15">
      <c r="A48" s="2" t="s">
        <v>54</v>
      </c>
    </row>
    <row r="50" spans="1:12" ht="15">
      <c r="A50" s="2" t="s">
        <v>69</v>
      </c>
      <c r="B50" t="s">
        <v>197</v>
      </c>
      <c r="D50" t="s">
        <v>196</v>
      </c>
    </row>
    <row r="51" spans="1:12" ht="15">
      <c r="A51" s="4" t="s">
        <v>1</v>
      </c>
      <c r="B51" t="s">
        <v>280</v>
      </c>
      <c r="D51" s="98" t="s">
        <v>279</v>
      </c>
    </row>
    <row r="52" spans="1:12" ht="15">
      <c r="A52" s="4" t="s">
        <v>2</v>
      </c>
      <c r="B52" t="s">
        <v>282</v>
      </c>
      <c r="D52" s="98" t="s">
        <v>281</v>
      </c>
    </row>
    <row r="53" spans="1:12" ht="15">
      <c r="A53" s="4" t="s">
        <v>3</v>
      </c>
      <c r="B53" t="s">
        <v>379</v>
      </c>
      <c r="D53" t="s">
        <v>380</v>
      </c>
    </row>
    <row r="54" spans="1:12" ht="15">
      <c r="A54" s="4" t="s">
        <v>4</v>
      </c>
      <c r="B54" t="s">
        <v>379</v>
      </c>
      <c r="D54" t="s">
        <v>380</v>
      </c>
    </row>
    <row r="55" spans="1:12" ht="15">
      <c r="A55" s="4" t="s">
        <v>5</v>
      </c>
      <c r="B55" t="s">
        <v>379</v>
      </c>
      <c r="D55" t="s">
        <v>380</v>
      </c>
    </row>
    <row r="56" spans="1:12" ht="15">
      <c r="A56" s="4" t="s">
        <v>6</v>
      </c>
      <c r="B56" t="s">
        <v>379</v>
      </c>
      <c r="D56" t="s">
        <v>381</v>
      </c>
    </row>
    <row r="57" spans="1:12" ht="15">
      <c r="A57" s="4" t="s">
        <v>7</v>
      </c>
      <c r="B57" t="s">
        <v>232</v>
      </c>
      <c r="D57" s="98" t="s">
        <v>233</v>
      </c>
      <c r="J57" s="98" t="s">
        <v>283</v>
      </c>
      <c r="L57" s="12" t="s">
        <v>285</v>
      </c>
    </row>
    <row r="58" spans="1:12" ht="15">
      <c r="A58" s="4" t="s">
        <v>8</v>
      </c>
      <c r="B58" t="s">
        <v>284</v>
      </c>
      <c r="D58" s="98" t="s">
        <v>283</v>
      </c>
    </row>
    <row r="59" spans="1:12" ht="15">
      <c r="A59" s="4" t="s">
        <v>66</v>
      </c>
      <c r="B59" t="s">
        <v>286</v>
      </c>
      <c r="D59" t="s">
        <v>287</v>
      </c>
    </row>
    <row r="60" spans="1:12" ht="15">
      <c r="A60" s="4" t="s">
        <v>67</v>
      </c>
      <c r="B60" t="s">
        <v>420</v>
      </c>
      <c r="D60" t="s">
        <v>424</v>
      </c>
    </row>
    <row r="61" spans="1:12" ht="15">
      <c r="A61" s="4" t="s">
        <v>68</v>
      </c>
      <c r="B61" t="s">
        <v>423</v>
      </c>
      <c r="D61" s="98" t="s">
        <v>234</v>
      </c>
      <c r="J61" s="12" t="s">
        <v>285</v>
      </c>
      <c r="K61" s="98" t="s">
        <v>422</v>
      </c>
    </row>
    <row r="67" spans="1:12" ht="13.5" thickBot="1">
      <c r="A67" t="s">
        <v>63</v>
      </c>
      <c r="G67" t="s">
        <v>195</v>
      </c>
      <c r="K67" t="s">
        <v>68</v>
      </c>
    </row>
    <row r="68" spans="1:12" ht="13.5" thickBot="1">
      <c r="A68" s="191" t="s">
        <v>357</v>
      </c>
      <c r="B68" s="191" t="s">
        <v>358</v>
      </c>
      <c r="C68" s="191"/>
      <c r="G68" t="s">
        <v>139</v>
      </c>
      <c r="H68" t="s">
        <v>398</v>
      </c>
      <c r="K68" s="205" t="s">
        <v>70</v>
      </c>
      <c r="L68" s="206" t="s">
        <v>421</v>
      </c>
    </row>
    <row r="69" spans="1:12" ht="26.25" thickBot="1">
      <c r="A69" s="192" t="s">
        <v>359</v>
      </c>
      <c r="B69" s="193">
        <v>1</v>
      </c>
      <c r="C69" s="194" t="s">
        <v>360</v>
      </c>
      <c r="D69" s="201" t="s">
        <v>70</v>
      </c>
      <c r="G69" t="s">
        <v>399</v>
      </c>
      <c r="H69">
        <v>19</v>
      </c>
      <c r="K69" s="207" t="s">
        <v>402</v>
      </c>
      <c r="L69" s="208">
        <v>4</v>
      </c>
    </row>
    <row r="70" spans="1:12" ht="14.25" thickTop="1" thickBot="1">
      <c r="A70" s="195" t="s">
        <v>361</v>
      </c>
      <c r="B70" s="196">
        <v>1</v>
      </c>
      <c r="C70" s="196">
        <v>1</v>
      </c>
      <c r="D70" s="201" t="s">
        <v>372</v>
      </c>
      <c r="G70" t="s">
        <v>382</v>
      </c>
      <c r="H70">
        <v>9</v>
      </c>
      <c r="K70" s="207" t="s">
        <v>372</v>
      </c>
      <c r="L70" s="208">
        <v>1</v>
      </c>
    </row>
    <row r="71" spans="1:12" ht="13.5" thickBot="1">
      <c r="A71" s="195" t="s">
        <v>362</v>
      </c>
      <c r="B71" s="196">
        <v>1</v>
      </c>
      <c r="C71" s="196">
        <v>1</v>
      </c>
      <c r="D71" s="201" t="s">
        <v>373</v>
      </c>
      <c r="G71" t="s">
        <v>400</v>
      </c>
      <c r="H71">
        <v>52</v>
      </c>
      <c r="K71" s="207" t="s">
        <v>405</v>
      </c>
      <c r="L71" s="208">
        <v>1</v>
      </c>
    </row>
    <row r="72" spans="1:12" ht="13.5" thickBot="1">
      <c r="A72" s="195" t="s">
        <v>363</v>
      </c>
      <c r="B72" s="196">
        <v>1</v>
      </c>
      <c r="C72" s="196">
        <v>1</v>
      </c>
      <c r="D72" s="201" t="s">
        <v>374</v>
      </c>
      <c r="G72" t="s">
        <v>401</v>
      </c>
      <c r="H72">
        <v>28</v>
      </c>
      <c r="K72" s="207" t="s">
        <v>389</v>
      </c>
      <c r="L72" s="208">
        <v>1</v>
      </c>
    </row>
    <row r="73" spans="1:12" ht="23.25" thickBot="1">
      <c r="A73" s="195" t="s">
        <v>364</v>
      </c>
      <c r="B73" s="196">
        <v>1</v>
      </c>
      <c r="C73" s="196">
        <v>1</v>
      </c>
      <c r="D73" s="201" t="s">
        <v>375</v>
      </c>
      <c r="G73" t="s">
        <v>402</v>
      </c>
      <c r="H73">
        <v>6</v>
      </c>
      <c r="K73" s="207" t="s">
        <v>406</v>
      </c>
      <c r="L73" s="208">
        <v>1</v>
      </c>
    </row>
    <row r="74" spans="1:12" ht="13.5" thickBot="1">
      <c r="A74" s="195" t="s">
        <v>365</v>
      </c>
      <c r="B74" s="196">
        <v>2</v>
      </c>
      <c r="C74" s="196">
        <v>2</v>
      </c>
      <c r="D74" s="201" t="s">
        <v>289</v>
      </c>
      <c r="G74" t="s">
        <v>372</v>
      </c>
      <c r="H74">
        <v>15</v>
      </c>
      <c r="K74" s="207" t="s">
        <v>390</v>
      </c>
      <c r="L74" s="208">
        <v>1</v>
      </c>
    </row>
    <row r="75" spans="1:12" ht="13.5" thickBot="1">
      <c r="A75" s="195" t="s">
        <v>366</v>
      </c>
      <c r="B75" s="196">
        <v>1</v>
      </c>
      <c r="C75" s="196">
        <v>1</v>
      </c>
      <c r="D75" s="201" t="s">
        <v>291</v>
      </c>
      <c r="G75" t="s">
        <v>374</v>
      </c>
      <c r="H75">
        <v>14</v>
      </c>
      <c r="K75" s="207" t="s">
        <v>288</v>
      </c>
      <c r="L75" s="208">
        <v>1</v>
      </c>
    </row>
    <row r="76" spans="1:12" ht="13.5" thickBot="1">
      <c r="A76" s="195" t="s">
        <v>367</v>
      </c>
      <c r="B76" s="196">
        <v>1</v>
      </c>
      <c r="C76" s="196">
        <v>1</v>
      </c>
      <c r="D76" s="201" t="s">
        <v>376</v>
      </c>
      <c r="G76" t="s">
        <v>383</v>
      </c>
      <c r="H76">
        <v>7</v>
      </c>
      <c r="K76" s="207" t="s">
        <v>373</v>
      </c>
      <c r="L76" s="208">
        <v>3</v>
      </c>
    </row>
    <row r="77" spans="1:12" ht="13.5" thickBot="1">
      <c r="A77" s="195" t="s">
        <v>368</v>
      </c>
      <c r="B77" s="196">
        <v>1</v>
      </c>
      <c r="C77" s="196">
        <v>1</v>
      </c>
      <c r="D77" s="201" t="s">
        <v>377</v>
      </c>
      <c r="G77" t="s">
        <v>403</v>
      </c>
      <c r="H77">
        <v>13</v>
      </c>
      <c r="K77" s="207" t="s">
        <v>289</v>
      </c>
      <c r="L77" s="208">
        <v>1</v>
      </c>
    </row>
    <row r="78" spans="1:12" ht="13.5" thickBot="1">
      <c r="A78" s="195" t="s">
        <v>369</v>
      </c>
      <c r="B78" s="196">
        <v>1</v>
      </c>
      <c r="C78" s="196">
        <v>1</v>
      </c>
      <c r="D78" s="201" t="s">
        <v>378</v>
      </c>
      <c r="G78" t="s">
        <v>404</v>
      </c>
      <c r="H78">
        <v>20</v>
      </c>
      <c r="K78" s="207" t="s">
        <v>409</v>
      </c>
      <c r="L78" s="208">
        <v>1</v>
      </c>
    </row>
    <row r="79" spans="1:12" ht="13.5" thickBot="1">
      <c r="A79" s="197" t="s">
        <v>370</v>
      </c>
      <c r="B79" s="198">
        <v>5</v>
      </c>
      <c r="C79" s="198">
        <v>5</v>
      </c>
      <c r="D79" s="201" t="s">
        <v>292</v>
      </c>
      <c r="G79" t="s">
        <v>405</v>
      </c>
      <c r="H79">
        <v>11</v>
      </c>
      <c r="K79" s="207" t="s">
        <v>410</v>
      </c>
      <c r="L79" s="208">
        <v>1</v>
      </c>
    </row>
    <row r="80" spans="1:12" ht="14.25" thickTop="1" thickBot="1">
      <c r="A80" s="199" t="s">
        <v>360</v>
      </c>
      <c r="B80" s="200">
        <v>15</v>
      </c>
      <c r="C80" s="200">
        <v>15</v>
      </c>
      <c r="G80" t="s">
        <v>389</v>
      </c>
      <c r="H80">
        <v>28</v>
      </c>
      <c r="K80" s="207" t="s">
        <v>290</v>
      </c>
      <c r="L80" s="208">
        <v>5</v>
      </c>
    </row>
    <row r="81" spans="1:12" ht="13.5" thickBot="1">
      <c r="B81" t="s">
        <v>371</v>
      </c>
      <c r="G81" t="s">
        <v>375</v>
      </c>
      <c r="H81">
        <v>1</v>
      </c>
      <c r="K81" s="207" t="s">
        <v>393</v>
      </c>
      <c r="L81" s="208">
        <v>1</v>
      </c>
    </row>
    <row r="82" spans="1:12" ht="13.5" thickBot="1">
      <c r="G82" t="s">
        <v>406</v>
      </c>
      <c r="H82">
        <v>3</v>
      </c>
      <c r="K82" s="207" t="s">
        <v>291</v>
      </c>
      <c r="L82" s="208">
        <v>2</v>
      </c>
    </row>
    <row r="83" spans="1:12" ht="13.5" thickBot="1">
      <c r="A83" t="s">
        <v>61</v>
      </c>
      <c r="G83" t="s">
        <v>390</v>
      </c>
      <c r="H83">
        <v>26</v>
      </c>
      <c r="K83" s="207" t="s">
        <v>394</v>
      </c>
      <c r="L83" s="208">
        <v>2</v>
      </c>
    </row>
    <row r="84" spans="1:12" ht="24" thickBot="1">
      <c r="A84" s="195" t="s">
        <v>382</v>
      </c>
      <c r="B84" s="196">
        <v>1</v>
      </c>
      <c r="C84" s="203"/>
      <c r="G84" t="s">
        <v>407</v>
      </c>
      <c r="H84">
        <v>6</v>
      </c>
      <c r="K84" s="207" t="s">
        <v>376</v>
      </c>
      <c r="L84" s="208">
        <v>2</v>
      </c>
    </row>
    <row r="85" spans="1:12" ht="15.75" thickBot="1">
      <c r="A85" s="195" t="s">
        <v>372</v>
      </c>
      <c r="B85" s="196">
        <v>2</v>
      </c>
      <c r="C85" s="203"/>
      <c r="G85" t="s">
        <v>373</v>
      </c>
      <c r="H85">
        <v>3</v>
      </c>
      <c r="K85" s="207" t="s">
        <v>377</v>
      </c>
      <c r="L85" s="208">
        <v>2</v>
      </c>
    </row>
    <row r="86" spans="1:12" ht="15.75" thickBot="1">
      <c r="A86" s="195" t="s">
        <v>383</v>
      </c>
      <c r="B86" s="196">
        <v>1</v>
      </c>
      <c r="C86" s="203"/>
      <c r="G86" t="s">
        <v>391</v>
      </c>
      <c r="H86">
        <v>6</v>
      </c>
      <c r="K86" s="207" t="s">
        <v>414</v>
      </c>
      <c r="L86" s="208">
        <v>3</v>
      </c>
    </row>
    <row r="87" spans="1:12" ht="15.75" thickBot="1">
      <c r="A87" s="195" t="s">
        <v>384</v>
      </c>
      <c r="B87" s="196">
        <v>1</v>
      </c>
      <c r="C87" s="203"/>
      <c r="G87" t="s">
        <v>408</v>
      </c>
      <c r="H87">
        <v>26</v>
      </c>
      <c r="K87" s="207" t="s">
        <v>292</v>
      </c>
      <c r="L87" s="208">
        <v>43</v>
      </c>
    </row>
    <row r="88" spans="1:12" ht="24" thickBot="1">
      <c r="A88" s="195" t="s">
        <v>385</v>
      </c>
      <c r="B88" s="196">
        <v>2</v>
      </c>
      <c r="C88" s="203"/>
      <c r="G88" t="s">
        <v>409</v>
      </c>
      <c r="H88">
        <v>16</v>
      </c>
      <c r="K88" s="207" t="s">
        <v>415</v>
      </c>
      <c r="L88" s="208">
        <v>2</v>
      </c>
    </row>
    <row r="89" spans="1:12" ht="15.75" thickBot="1">
      <c r="A89" s="195" t="s">
        <v>386</v>
      </c>
      <c r="B89" s="196">
        <v>4</v>
      </c>
      <c r="C89" s="203"/>
      <c r="G89" t="s">
        <v>392</v>
      </c>
      <c r="H89">
        <v>8</v>
      </c>
      <c r="K89" s="207" t="s">
        <v>416</v>
      </c>
      <c r="L89" s="208">
        <v>1</v>
      </c>
    </row>
    <row r="90" spans="1:12" ht="15.75" thickBot="1">
      <c r="A90" s="195" t="s">
        <v>387</v>
      </c>
      <c r="B90" s="196">
        <v>4</v>
      </c>
      <c r="C90" s="203"/>
      <c r="G90" t="s">
        <v>410</v>
      </c>
      <c r="H90">
        <v>15</v>
      </c>
      <c r="K90" s="209" t="s">
        <v>419</v>
      </c>
      <c r="L90" s="210">
        <v>4</v>
      </c>
    </row>
    <row r="91" spans="1:12" ht="24" thickBot="1">
      <c r="A91" s="195" t="s">
        <v>388</v>
      </c>
      <c r="B91" s="196">
        <v>42</v>
      </c>
      <c r="C91" s="203"/>
      <c r="G91" t="s">
        <v>411</v>
      </c>
      <c r="H91">
        <v>16</v>
      </c>
      <c r="K91" s="211" t="s">
        <v>360</v>
      </c>
      <c r="L91" s="212">
        <v>83</v>
      </c>
    </row>
    <row r="92" spans="1:12" ht="15.75" thickBot="1">
      <c r="A92" s="195" t="s">
        <v>389</v>
      </c>
      <c r="B92" s="196">
        <v>2</v>
      </c>
      <c r="C92" s="203"/>
      <c r="G92" t="s">
        <v>412</v>
      </c>
      <c r="H92">
        <v>14</v>
      </c>
    </row>
    <row r="93" spans="1:12" ht="15.75" thickBot="1">
      <c r="A93" s="195" t="s">
        <v>375</v>
      </c>
      <c r="B93" s="196">
        <v>1</v>
      </c>
      <c r="C93" s="203"/>
      <c r="G93" t="s">
        <v>393</v>
      </c>
      <c r="H93">
        <v>49</v>
      </c>
    </row>
    <row r="94" spans="1:12" ht="15.75" thickBot="1">
      <c r="A94" s="197" t="s">
        <v>390</v>
      </c>
      <c r="B94" s="198">
        <v>1</v>
      </c>
      <c r="C94" s="202"/>
      <c r="G94" t="s">
        <v>413</v>
      </c>
      <c r="H94">
        <v>21</v>
      </c>
    </row>
    <row r="95" spans="1:12" ht="16.5" thickTop="1" thickBot="1">
      <c r="A95" s="195" t="s">
        <v>391</v>
      </c>
      <c r="B95" s="196">
        <v>1</v>
      </c>
      <c r="C95" s="203"/>
      <c r="G95" t="s">
        <v>394</v>
      </c>
      <c r="H95">
        <v>10</v>
      </c>
    </row>
    <row r="96" spans="1:12" ht="15.75" thickBot="1">
      <c r="A96" s="195" t="s">
        <v>392</v>
      </c>
      <c r="B96" s="196">
        <v>3</v>
      </c>
      <c r="C96" s="203"/>
      <c r="G96" t="s">
        <v>376</v>
      </c>
      <c r="H96">
        <v>4</v>
      </c>
    </row>
    <row r="97" spans="1:8" ht="15.75" thickBot="1">
      <c r="A97" s="195" t="s">
        <v>393</v>
      </c>
      <c r="B97" s="196">
        <v>1</v>
      </c>
      <c r="C97" s="202"/>
      <c r="G97" t="s">
        <v>377</v>
      </c>
      <c r="H97">
        <v>25</v>
      </c>
    </row>
    <row r="98" spans="1:8" ht="15.75" thickBot="1">
      <c r="A98" s="195" t="s">
        <v>394</v>
      </c>
      <c r="B98" s="196">
        <v>1</v>
      </c>
      <c r="C98" s="202"/>
      <c r="G98" t="s">
        <v>414</v>
      </c>
      <c r="H98">
        <v>19</v>
      </c>
    </row>
    <row r="99" spans="1:8" ht="15.75" thickBot="1">
      <c r="A99" s="195" t="s">
        <v>376</v>
      </c>
      <c r="B99" s="196"/>
      <c r="C99" s="203"/>
      <c r="G99" t="s">
        <v>415</v>
      </c>
      <c r="H99">
        <v>5</v>
      </c>
    </row>
    <row r="100" spans="1:8" ht="15.75" thickBot="1">
      <c r="A100" s="195" t="s">
        <v>395</v>
      </c>
      <c r="B100" s="196">
        <v>2</v>
      </c>
      <c r="C100" s="203"/>
      <c r="G100" t="s">
        <v>416</v>
      </c>
      <c r="H100">
        <v>20</v>
      </c>
    </row>
    <row r="101" spans="1:8" ht="15.75" thickBot="1">
      <c r="A101" s="195" t="s">
        <v>396</v>
      </c>
      <c r="B101" s="196">
        <v>1</v>
      </c>
      <c r="C101" s="204"/>
      <c r="G101" t="s">
        <v>395</v>
      </c>
      <c r="H101">
        <v>9</v>
      </c>
    </row>
    <row r="102" spans="1:8" ht="13.5" thickBot="1">
      <c r="A102" s="199"/>
      <c r="B102" s="200">
        <f>SUM(B84:B101)</f>
        <v>70</v>
      </c>
      <c r="C102" s="200"/>
      <c r="G102" t="s">
        <v>396</v>
      </c>
      <c r="H102">
        <v>6</v>
      </c>
    </row>
    <row r="103" spans="1:8">
      <c r="B103" t="s">
        <v>397</v>
      </c>
      <c r="G103" t="s">
        <v>417</v>
      </c>
      <c r="H103">
        <v>2</v>
      </c>
    </row>
    <row r="104" spans="1:8">
      <c r="G104" t="s">
        <v>418</v>
      </c>
      <c r="H104">
        <v>2</v>
      </c>
    </row>
    <row r="105" spans="1:8">
      <c r="G105" t="s">
        <v>419</v>
      </c>
      <c r="H105">
        <v>4</v>
      </c>
    </row>
    <row r="106" spans="1:8">
      <c r="G106" t="s">
        <v>138</v>
      </c>
      <c r="H106">
        <v>538</v>
      </c>
    </row>
  </sheetData>
  <autoFilter ref="A2:M45"/>
  <hyperlinks>
    <hyperlink ref="D57" r:id="rId1"/>
    <hyperlink ref="D61" r:id="rId2"/>
    <hyperlink ref="D51" r:id="rId3"/>
    <hyperlink ref="D52" r:id="rId4" display="https://www.mazowieckie.pl/pl/dla-klienta/polityka-spoleczna/rejestry-i-wykazy/9481,Rejestry.html"/>
    <hyperlink ref="D58" r:id="rId5"/>
    <hyperlink ref="J57" r:id="rId6"/>
    <hyperlink ref="K61" r:id="rId7"/>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31"/>
  <sheetViews>
    <sheetView showGridLines="0" workbookViewId="0"/>
  </sheetViews>
  <sheetFormatPr defaultRowHeight="12.75"/>
  <cols>
    <col min="1" max="1" width="181.7109375" style="189" customWidth="1"/>
    <col min="2" max="2" width="82.42578125" customWidth="1"/>
  </cols>
  <sheetData>
    <row r="1" spans="1:1" ht="46.5">
      <c r="A1" s="190" t="s">
        <v>193</v>
      </c>
    </row>
    <row r="3" spans="1:1" ht="30">
      <c r="A3" s="188" t="s">
        <v>293</v>
      </c>
    </row>
    <row r="4" spans="1:1" ht="15">
      <c r="A4" s="188"/>
    </row>
    <row r="5" spans="1:1" ht="30">
      <c r="A5" s="188" t="s">
        <v>294</v>
      </c>
    </row>
    <row r="6" spans="1:1" ht="15">
      <c r="A6" s="188" t="s">
        <v>192</v>
      </c>
    </row>
    <row r="7" spans="1:1" ht="46.5">
      <c r="A7" s="190" t="s">
        <v>191</v>
      </c>
    </row>
    <row r="8" spans="1:1" ht="105">
      <c r="A8" s="188" t="s">
        <v>295</v>
      </c>
    </row>
    <row r="9" spans="1:1" ht="15">
      <c r="A9" s="188"/>
    </row>
    <row r="10" spans="1:1" ht="60">
      <c r="A10" s="188" t="s">
        <v>296</v>
      </c>
    </row>
    <row r="11" spans="1:1" ht="15">
      <c r="A11" s="188"/>
    </row>
    <row r="12" spans="1:1" ht="75">
      <c r="A12" s="188" t="s">
        <v>297</v>
      </c>
    </row>
    <row r="13" spans="1:1" ht="15">
      <c r="A13" s="188"/>
    </row>
    <row r="14" spans="1:1" ht="45">
      <c r="A14" s="188" t="s">
        <v>298</v>
      </c>
    </row>
    <row r="15" spans="1:1" ht="15">
      <c r="A15" s="188"/>
    </row>
    <row r="16" spans="1:1" ht="30">
      <c r="A16" s="188" t="s">
        <v>299</v>
      </c>
    </row>
    <row r="17" spans="1:1" ht="15">
      <c r="A17" s="188"/>
    </row>
    <row r="18" spans="1:1" ht="135">
      <c r="A18" s="188" t="s">
        <v>300</v>
      </c>
    </row>
    <row r="19" spans="1:1" ht="15">
      <c r="A19" s="188"/>
    </row>
    <row r="20" spans="1:1" ht="75">
      <c r="A20" s="188" t="s">
        <v>301</v>
      </c>
    </row>
    <row r="21" spans="1:1" ht="15">
      <c r="A21" s="188"/>
    </row>
    <row r="22" spans="1:1" ht="60">
      <c r="A22" s="188" t="s">
        <v>302</v>
      </c>
    </row>
    <row r="23" spans="1:1" ht="15">
      <c r="A23" s="188"/>
    </row>
    <row r="24" spans="1:1" ht="105">
      <c r="A24" s="188" t="s">
        <v>303</v>
      </c>
    </row>
    <row r="25" spans="1:1" ht="15">
      <c r="A25" s="188"/>
    </row>
    <row r="26" spans="1:1" ht="75">
      <c r="A26" s="188" t="s">
        <v>304</v>
      </c>
    </row>
    <row r="27" spans="1:1" ht="15">
      <c r="A27" s="188"/>
    </row>
    <row r="28" spans="1:1" ht="15">
      <c r="A28" s="188" t="s">
        <v>194</v>
      </c>
    </row>
    <row r="29" spans="1:1" ht="135">
      <c r="A29" s="188" t="s">
        <v>355</v>
      </c>
    </row>
    <row r="31" spans="1:1" ht="60">
      <c r="A31" s="188" t="s">
        <v>356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Y41"/>
  <sheetViews>
    <sheetView zoomScale="115" zoomScaleNormal="115" workbookViewId="0">
      <selection activeCell="AV4" sqref="AV4:AV12"/>
    </sheetView>
  </sheetViews>
  <sheetFormatPr defaultRowHeight="12.75"/>
  <cols>
    <col min="1" max="1" width="22.42578125" customWidth="1"/>
    <col min="2" max="5" width="4.140625" customWidth="1"/>
    <col min="6" max="51" width="4" customWidth="1"/>
  </cols>
  <sheetData>
    <row r="1" spans="1:51" ht="13.5" thickBot="1">
      <c r="A1" t="s">
        <v>65</v>
      </c>
    </row>
    <row r="2" spans="1:51" ht="25.5">
      <c r="A2" s="177" t="s">
        <v>55</v>
      </c>
      <c r="B2" s="285">
        <v>2015</v>
      </c>
      <c r="C2" s="286"/>
      <c r="D2" s="285" t="s">
        <v>71</v>
      </c>
      <c r="E2" s="287"/>
      <c r="F2" s="287"/>
      <c r="G2" s="287"/>
      <c r="H2" s="287"/>
      <c r="I2" s="287"/>
      <c r="J2" s="287"/>
      <c r="K2" s="287"/>
      <c r="L2" s="287"/>
      <c r="M2" s="287"/>
      <c r="N2" s="287"/>
      <c r="O2" s="286"/>
      <c r="P2" s="285" t="s">
        <v>56</v>
      </c>
      <c r="Q2" s="287"/>
      <c r="R2" s="287"/>
      <c r="S2" s="287"/>
      <c r="T2" s="287"/>
      <c r="U2" s="287"/>
      <c r="V2" s="287"/>
      <c r="W2" s="287"/>
      <c r="X2" s="287"/>
      <c r="Y2" s="287"/>
      <c r="Z2" s="287"/>
      <c r="AA2" s="286"/>
      <c r="AB2" s="285" t="s">
        <v>57</v>
      </c>
      <c r="AC2" s="287"/>
      <c r="AD2" s="287"/>
      <c r="AE2" s="287"/>
      <c r="AF2" s="287"/>
      <c r="AG2" s="287"/>
      <c r="AH2" s="287"/>
      <c r="AI2" s="287"/>
      <c r="AJ2" s="287"/>
      <c r="AK2" s="287"/>
      <c r="AL2" s="287"/>
      <c r="AM2" s="286"/>
      <c r="AN2" s="285" t="s">
        <v>58</v>
      </c>
      <c r="AO2" s="287"/>
      <c r="AP2" s="287"/>
      <c r="AQ2" s="287"/>
      <c r="AR2" s="287"/>
      <c r="AS2" s="287"/>
      <c r="AT2" s="287"/>
      <c r="AU2" s="287"/>
      <c r="AV2" s="287"/>
      <c r="AW2" s="287"/>
      <c r="AX2" s="287"/>
      <c r="AY2" s="286"/>
    </row>
    <row r="3" spans="1:51" s="3" customFormat="1">
      <c r="A3" s="163" t="s">
        <v>59</v>
      </c>
      <c r="B3" s="167">
        <v>11</v>
      </c>
      <c r="C3" s="172">
        <v>12</v>
      </c>
      <c r="D3" s="164">
        <v>1</v>
      </c>
      <c r="E3" s="161">
        <v>2</v>
      </c>
      <c r="F3" s="161">
        <v>3</v>
      </c>
      <c r="G3" s="161">
        <v>4</v>
      </c>
      <c r="H3" s="161">
        <v>5</v>
      </c>
      <c r="I3" s="161">
        <v>6</v>
      </c>
      <c r="J3" s="161">
        <v>7</v>
      </c>
      <c r="K3" s="161">
        <v>8</v>
      </c>
      <c r="L3" s="161">
        <v>9</v>
      </c>
      <c r="M3" s="161">
        <v>10</v>
      </c>
      <c r="N3" s="161">
        <v>11</v>
      </c>
      <c r="O3" s="165">
        <v>12</v>
      </c>
      <c r="P3" s="164">
        <v>1</v>
      </c>
      <c r="Q3" s="161">
        <v>2</v>
      </c>
      <c r="R3" s="161">
        <v>3</v>
      </c>
      <c r="S3" s="161">
        <v>4</v>
      </c>
      <c r="T3" s="161">
        <v>5</v>
      </c>
      <c r="U3" s="161">
        <v>6</v>
      </c>
      <c r="V3" s="161">
        <v>7</v>
      </c>
      <c r="W3" s="161">
        <v>8</v>
      </c>
      <c r="X3" s="161">
        <v>9</v>
      </c>
      <c r="Y3" s="161">
        <v>10</v>
      </c>
      <c r="Z3" s="161">
        <v>11</v>
      </c>
      <c r="AA3" s="165">
        <v>12</v>
      </c>
      <c r="AB3" s="164">
        <v>1</v>
      </c>
      <c r="AC3" s="161">
        <v>2</v>
      </c>
      <c r="AD3" s="161">
        <v>3</v>
      </c>
      <c r="AE3" s="161">
        <v>4</v>
      </c>
      <c r="AF3" s="161">
        <v>5</v>
      </c>
      <c r="AG3" s="161">
        <v>6</v>
      </c>
      <c r="AH3" s="161">
        <v>7</v>
      </c>
      <c r="AI3" s="161">
        <v>8</v>
      </c>
      <c r="AJ3" s="161">
        <v>9</v>
      </c>
      <c r="AK3" s="161">
        <v>10</v>
      </c>
      <c r="AL3" s="161">
        <v>11</v>
      </c>
      <c r="AM3" s="165">
        <v>12</v>
      </c>
      <c r="AN3" s="164">
        <v>1</v>
      </c>
      <c r="AO3" s="161">
        <v>2</v>
      </c>
      <c r="AP3" s="161">
        <v>3</v>
      </c>
      <c r="AQ3" s="161">
        <v>4</v>
      </c>
      <c r="AR3" s="161">
        <v>5</v>
      </c>
      <c r="AS3" s="161">
        <v>6</v>
      </c>
      <c r="AT3" s="161">
        <v>7</v>
      </c>
      <c r="AU3" s="161">
        <v>8</v>
      </c>
      <c r="AV3" s="161">
        <v>9</v>
      </c>
      <c r="AW3" s="161">
        <v>10</v>
      </c>
      <c r="AX3" s="161">
        <v>11</v>
      </c>
      <c r="AY3" s="165">
        <v>12</v>
      </c>
    </row>
    <row r="4" spans="1:51" s="3" customFormat="1">
      <c r="A4" s="174" t="s">
        <v>60</v>
      </c>
      <c r="B4" s="175">
        <v>127</v>
      </c>
      <c r="C4" s="176">
        <v>127</v>
      </c>
      <c r="D4" s="175">
        <v>127</v>
      </c>
      <c r="E4" s="160">
        <v>127</v>
      </c>
      <c r="F4" s="160">
        <v>127</v>
      </c>
      <c r="G4" s="160">
        <v>127</v>
      </c>
      <c r="H4" s="160">
        <v>128</v>
      </c>
      <c r="I4" s="160">
        <v>128</v>
      </c>
      <c r="J4" s="160">
        <v>129</v>
      </c>
      <c r="K4" s="160">
        <v>129</v>
      </c>
      <c r="L4" s="160">
        <v>130</v>
      </c>
      <c r="M4" s="160">
        <v>130</v>
      </c>
      <c r="N4" s="160">
        <v>130</v>
      </c>
      <c r="O4" s="176">
        <v>130</v>
      </c>
      <c r="P4" s="164">
        <v>129</v>
      </c>
      <c r="Q4" s="161">
        <v>129</v>
      </c>
      <c r="R4" s="161">
        <v>132</v>
      </c>
      <c r="S4" s="161">
        <v>132</v>
      </c>
      <c r="T4" s="161">
        <v>133</v>
      </c>
      <c r="U4" s="161">
        <v>134</v>
      </c>
      <c r="V4" s="161">
        <v>136</v>
      </c>
      <c r="W4" s="161">
        <v>137</v>
      </c>
      <c r="X4" s="161">
        <v>137</v>
      </c>
      <c r="Y4" s="161">
        <v>140</v>
      </c>
      <c r="Z4" s="161">
        <v>141</v>
      </c>
      <c r="AA4" s="165">
        <v>141</v>
      </c>
      <c r="AB4" s="164">
        <v>142</v>
      </c>
      <c r="AC4" s="161">
        <v>143</v>
      </c>
      <c r="AD4" s="161">
        <v>143</v>
      </c>
      <c r="AE4" s="161">
        <v>145</v>
      </c>
      <c r="AF4" s="161">
        <v>148</v>
      </c>
      <c r="AG4" s="161">
        <v>150</v>
      </c>
      <c r="AH4" s="161">
        <v>152</v>
      </c>
      <c r="AI4" s="161">
        <v>153</v>
      </c>
      <c r="AJ4" s="161">
        <v>153</v>
      </c>
      <c r="AK4" s="161">
        <v>154</v>
      </c>
      <c r="AL4" s="161">
        <v>154</v>
      </c>
      <c r="AM4" s="165">
        <v>154</v>
      </c>
      <c r="AN4" s="164">
        <v>155</v>
      </c>
      <c r="AO4" s="161">
        <v>155</v>
      </c>
      <c r="AP4" s="161">
        <v>156</v>
      </c>
      <c r="AQ4" s="161">
        <v>156</v>
      </c>
      <c r="AR4" s="161">
        <v>156</v>
      </c>
      <c r="AS4" s="161">
        <v>155</v>
      </c>
      <c r="AT4" s="161">
        <v>155</v>
      </c>
      <c r="AU4" s="161">
        <v>155</v>
      </c>
      <c r="AV4" s="161">
        <v>155</v>
      </c>
      <c r="AW4" s="162"/>
      <c r="AX4" s="162"/>
      <c r="AY4" s="166"/>
    </row>
    <row r="5" spans="1:51" s="3" customFormat="1">
      <c r="A5" s="174" t="s">
        <v>1</v>
      </c>
      <c r="B5" s="175">
        <v>12</v>
      </c>
      <c r="C5" s="176">
        <v>12</v>
      </c>
      <c r="D5" s="175">
        <v>12</v>
      </c>
      <c r="E5" s="160">
        <v>12</v>
      </c>
      <c r="F5" s="160">
        <v>12</v>
      </c>
      <c r="G5" s="160">
        <v>12</v>
      </c>
      <c r="H5" s="160">
        <v>12</v>
      </c>
      <c r="I5" s="160">
        <v>12</v>
      </c>
      <c r="J5" s="160">
        <v>12</v>
      </c>
      <c r="K5" s="160">
        <v>12</v>
      </c>
      <c r="L5" s="160">
        <v>12</v>
      </c>
      <c r="M5" s="160">
        <v>12</v>
      </c>
      <c r="N5" s="160">
        <v>12</v>
      </c>
      <c r="O5" s="176">
        <v>12</v>
      </c>
      <c r="P5" s="175">
        <v>12</v>
      </c>
      <c r="Q5" s="160">
        <v>12</v>
      </c>
      <c r="R5" s="161">
        <v>14</v>
      </c>
      <c r="S5" s="161">
        <v>14</v>
      </c>
      <c r="T5" s="161">
        <v>14</v>
      </c>
      <c r="U5" s="161">
        <v>14</v>
      </c>
      <c r="V5" s="161">
        <v>14</v>
      </c>
      <c r="W5" s="161">
        <v>14</v>
      </c>
      <c r="X5" s="161">
        <v>14</v>
      </c>
      <c r="Y5" s="161">
        <v>14</v>
      </c>
      <c r="Z5" s="161">
        <v>14</v>
      </c>
      <c r="AA5" s="165">
        <v>13</v>
      </c>
      <c r="AB5" s="164">
        <v>13</v>
      </c>
      <c r="AC5" s="161">
        <v>13</v>
      </c>
      <c r="AD5" s="161">
        <v>13</v>
      </c>
      <c r="AE5" s="161">
        <v>13</v>
      </c>
      <c r="AF5" s="161">
        <v>13</v>
      </c>
      <c r="AG5" s="161">
        <v>13</v>
      </c>
      <c r="AH5" s="161">
        <v>13</v>
      </c>
      <c r="AI5" s="161">
        <v>5</v>
      </c>
      <c r="AJ5" s="161">
        <v>5</v>
      </c>
      <c r="AK5" s="161">
        <v>5</v>
      </c>
      <c r="AL5" s="161">
        <v>5</v>
      </c>
      <c r="AM5" s="165">
        <v>5</v>
      </c>
      <c r="AN5" s="164">
        <v>5</v>
      </c>
      <c r="AO5" s="161">
        <v>5</v>
      </c>
      <c r="AP5" s="161">
        <v>5</v>
      </c>
      <c r="AQ5" s="161">
        <v>5</v>
      </c>
      <c r="AR5" s="161">
        <v>5</v>
      </c>
      <c r="AS5" s="161">
        <v>5</v>
      </c>
      <c r="AT5" s="161">
        <v>5</v>
      </c>
      <c r="AU5" s="161">
        <v>5</v>
      </c>
      <c r="AV5" s="161">
        <v>5</v>
      </c>
      <c r="AW5" s="162"/>
      <c r="AX5" s="162"/>
      <c r="AY5" s="166"/>
    </row>
    <row r="6" spans="1:51" s="3" customFormat="1">
      <c r="A6" s="174" t="s">
        <v>2</v>
      </c>
      <c r="B6" s="175">
        <v>20</v>
      </c>
      <c r="C6" s="176">
        <v>20</v>
      </c>
      <c r="D6" s="175">
        <v>20</v>
      </c>
      <c r="E6" s="160">
        <v>20</v>
      </c>
      <c r="F6" s="160">
        <v>20</v>
      </c>
      <c r="G6" s="160">
        <v>20</v>
      </c>
      <c r="H6" s="160">
        <v>20</v>
      </c>
      <c r="I6" s="160">
        <v>20</v>
      </c>
      <c r="J6" s="160">
        <v>20</v>
      </c>
      <c r="K6" s="160">
        <v>20</v>
      </c>
      <c r="L6" s="160">
        <v>20</v>
      </c>
      <c r="M6" s="160">
        <v>20</v>
      </c>
      <c r="N6" s="160">
        <v>20</v>
      </c>
      <c r="O6" s="176">
        <v>20</v>
      </c>
      <c r="P6" s="175">
        <v>20</v>
      </c>
      <c r="Q6" s="160">
        <v>20</v>
      </c>
      <c r="R6" s="161">
        <v>17</v>
      </c>
      <c r="S6" s="161">
        <v>17</v>
      </c>
      <c r="T6" s="161">
        <v>17</v>
      </c>
      <c r="U6" s="161">
        <v>17</v>
      </c>
      <c r="V6" s="161">
        <v>17</v>
      </c>
      <c r="W6" s="161">
        <v>17</v>
      </c>
      <c r="X6" s="161">
        <v>17</v>
      </c>
      <c r="Y6" s="161">
        <v>17</v>
      </c>
      <c r="Z6" s="161">
        <v>18</v>
      </c>
      <c r="AA6" s="165">
        <v>19</v>
      </c>
      <c r="AB6" s="164">
        <v>19</v>
      </c>
      <c r="AC6" s="161">
        <v>19</v>
      </c>
      <c r="AD6" s="161">
        <v>19</v>
      </c>
      <c r="AE6" s="161">
        <v>19</v>
      </c>
      <c r="AF6" s="161">
        <v>19</v>
      </c>
      <c r="AG6" s="161">
        <v>19</v>
      </c>
      <c r="AH6" s="161">
        <v>19</v>
      </c>
      <c r="AI6" s="161">
        <v>21</v>
      </c>
      <c r="AJ6" s="161">
        <v>21</v>
      </c>
      <c r="AK6" s="161">
        <v>21</v>
      </c>
      <c r="AL6" s="161">
        <v>21</v>
      </c>
      <c r="AM6" s="165">
        <v>21</v>
      </c>
      <c r="AN6" s="164">
        <v>21</v>
      </c>
      <c r="AO6" s="161">
        <v>21</v>
      </c>
      <c r="AP6" s="161">
        <v>21</v>
      </c>
      <c r="AQ6" s="161">
        <v>21</v>
      </c>
      <c r="AR6" s="161">
        <v>21</v>
      </c>
      <c r="AS6" s="161">
        <v>21</v>
      </c>
      <c r="AT6" s="161">
        <v>21</v>
      </c>
      <c r="AU6" s="161">
        <v>21</v>
      </c>
      <c r="AV6" s="161">
        <v>21</v>
      </c>
      <c r="AW6" s="162"/>
      <c r="AX6" s="162"/>
      <c r="AY6" s="166"/>
    </row>
    <row r="7" spans="1:51" s="3" customFormat="1">
      <c r="A7" s="174" t="s">
        <v>7</v>
      </c>
      <c r="B7" s="175">
        <v>79</v>
      </c>
      <c r="C7" s="176">
        <v>79</v>
      </c>
      <c r="D7" s="175">
        <v>79</v>
      </c>
      <c r="E7" s="160">
        <v>82</v>
      </c>
      <c r="F7" s="160">
        <v>82</v>
      </c>
      <c r="G7" s="160">
        <v>82</v>
      </c>
      <c r="H7" s="160">
        <v>82</v>
      </c>
      <c r="I7" s="160">
        <v>82</v>
      </c>
      <c r="J7" s="160">
        <v>82</v>
      </c>
      <c r="K7" s="160">
        <v>82</v>
      </c>
      <c r="L7" s="160">
        <v>82</v>
      </c>
      <c r="M7" s="160">
        <v>82</v>
      </c>
      <c r="N7" s="160">
        <v>82</v>
      </c>
      <c r="O7" s="176">
        <v>82</v>
      </c>
      <c r="P7" s="175">
        <v>82</v>
      </c>
      <c r="Q7" s="160">
        <v>82</v>
      </c>
      <c r="R7" s="161">
        <v>83</v>
      </c>
      <c r="S7" s="161">
        <v>83</v>
      </c>
      <c r="T7" s="161">
        <v>83</v>
      </c>
      <c r="U7" s="161">
        <v>83</v>
      </c>
      <c r="V7" s="161">
        <v>83</v>
      </c>
      <c r="W7" s="161">
        <v>83</v>
      </c>
      <c r="X7" s="161">
        <v>83</v>
      </c>
      <c r="Y7" s="161">
        <v>83</v>
      </c>
      <c r="Z7" s="161">
        <v>83</v>
      </c>
      <c r="AA7" s="165">
        <v>83</v>
      </c>
      <c r="AB7" s="164">
        <v>83</v>
      </c>
      <c r="AC7" s="161">
        <v>83</v>
      </c>
      <c r="AD7" s="161">
        <v>83</v>
      </c>
      <c r="AE7" s="161">
        <v>83</v>
      </c>
      <c r="AF7" s="161">
        <v>83</v>
      </c>
      <c r="AG7" s="161">
        <v>83</v>
      </c>
      <c r="AH7" s="161">
        <v>83</v>
      </c>
      <c r="AI7" s="161">
        <v>83</v>
      </c>
      <c r="AJ7" s="161">
        <v>83</v>
      </c>
      <c r="AK7" s="161">
        <v>83</v>
      </c>
      <c r="AL7" s="161">
        <v>83</v>
      </c>
      <c r="AM7" s="165">
        <v>83</v>
      </c>
      <c r="AN7" s="164">
        <v>83</v>
      </c>
      <c r="AO7" s="161">
        <v>83</v>
      </c>
      <c r="AP7" s="161">
        <v>83</v>
      </c>
      <c r="AQ7" s="161">
        <v>83</v>
      </c>
      <c r="AR7" s="161">
        <v>83</v>
      </c>
      <c r="AS7" s="161">
        <v>83</v>
      </c>
      <c r="AT7" s="161">
        <v>83</v>
      </c>
      <c r="AU7" s="161">
        <v>83</v>
      </c>
      <c r="AV7" s="161">
        <v>83</v>
      </c>
      <c r="AW7" s="162"/>
      <c r="AX7" s="162"/>
      <c r="AY7" s="166"/>
    </row>
    <row r="8" spans="1:51" s="3" customFormat="1">
      <c r="A8" s="174" t="s">
        <v>8</v>
      </c>
      <c r="B8" s="175">
        <v>9</v>
      </c>
      <c r="C8" s="176">
        <v>9</v>
      </c>
      <c r="D8" s="175">
        <v>9</v>
      </c>
      <c r="E8" s="160">
        <v>9</v>
      </c>
      <c r="F8" s="160">
        <v>9</v>
      </c>
      <c r="G8" s="160">
        <v>9</v>
      </c>
      <c r="H8" s="160">
        <v>9</v>
      </c>
      <c r="I8" s="160">
        <v>9</v>
      </c>
      <c r="J8" s="160">
        <v>9</v>
      </c>
      <c r="K8" s="160">
        <v>9</v>
      </c>
      <c r="L8" s="160">
        <v>9</v>
      </c>
      <c r="M8" s="160">
        <v>9</v>
      </c>
      <c r="N8" s="160">
        <v>9</v>
      </c>
      <c r="O8" s="176">
        <v>9</v>
      </c>
      <c r="P8" s="175">
        <v>9</v>
      </c>
      <c r="Q8" s="160">
        <v>9</v>
      </c>
      <c r="R8" s="161">
        <v>8</v>
      </c>
      <c r="S8" s="161">
        <v>8</v>
      </c>
      <c r="T8" s="161">
        <v>8</v>
      </c>
      <c r="U8" s="161">
        <v>8</v>
      </c>
      <c r="V8" s="161">
        <v>8</v>
      </c>
      <c r="W8" s="161">
        <v>8</v>
      </c>
      <c r="X8" s="161">
        <v>8</v>
      </c>
      <c r="Y8" s="161">
        <v>8</v>
      </c>
      <c r="Z8" s="161">
        <v>8</v>
      </c>
      <c r="AA8" s="165">
        <v>8</v>
      </c>
      <c r="AB8" s="164">
        <v>8</v>
      </c>
      <c r="AC8" s="161">
        <v>8</v>
      </c>
      <c r="AD8" s="161">
        <v>8</v>
      </c>
      <c r="AE8" s="161">
        <v>8</v>
      </c>
      <c r="AF8" s="161">
        <v>8</v>
      </c>
      <c r="AG8" s="161">
        <v>8</v>
      </c>
      <c r="AH8" s="161">
        <v>8</v>
      </c>
      <c r="AI8" s="161">
        <v>8</v>
      </c>
      <c r="AJ8" s="161">
        <v>8</v>
      </c>
      <c r="AK8" s="161">
        <v>8</v>
      </c>
      <c r="AL8" s="161">
        <v>8</v>
      </c>
      <c r="AM8" s="165">
        <v>8</v>
      </c>
      <c r="AN8" s="164">
        <v>8</v>
      </c>
      <c r="AO8" s="161">
        <v>8</v>
      </c>
      <c r="AP8" s="161">
        <v>8</v>
      </c>
      <c r="AQ8" s="161">
        <v>9</v>
      </c>
      <c r="AR8" s="161">
        <v>9</v>
      </c>
      <c r="AS8" s="161">
        <v>9</v>
      </c>
      <c r="AT8" s="161">
        <v>9</v>
      </c>
      <c r="AU8" s="161">
        <v>9</v>
      </c>
      <c r="AV8" s="161">
        <v>9</v>
      </c>
      <c r="AW8" s="162"/>
      <c r="AX8" s="162"/>
      <c r="AY8" s="166"/>
    </row>
    <row r="9" spans="1:51" s="3" customFormat="1">
      <c r="A9" s="174" t="s">
        <v>61</v>
      </c>
      <c r="B9" s="178" t="s">
        <v>62</v>
      </c>
      <c r="C9" s="179" t="s">
        <v>62</v>
      </c>
      <c r="D9" s="180" t="s">
        <v>62</v>
      </c>
      <c r="E9" s="181" t="s">
        <v>62</v>
      </c>
      <c r="F9" s="181" t="s">
        <v>62</v>
      </c>
      <c r="G9" s="181" t="s">
        <v>62</v>
      </c>
      <c r="H9" s="181" t="s">
        <v>62</v>
      </c>
      <c r="I9" s="181" t="s">
        <v>62</v>
      </c>
      <c r="J9" s="181" t="s">
        <v>62</v>
      </c>
      <c r="K9" s="181" t="s">
        <v>62</v>
      </c>
      <c r="L9" s="181" t="s">
        <v>62</v>
      </c>
      <c r="M9" s="181" t="s">
        <v>62</v>
      </c>
      <c r="N9" s="181" t="s">
        <v>62</v>
      </c>
      <c r="O9" s="182" t="s">
        <v>62</v>
      </c>
      <c r="P9" s="180" t="s">
        <v>62</v>
      </c>
      <c r="Q9" s="181" t="s">
        <v>62</v>
      </c>
      <c r="R9" s="181" t="s">
        <v>62</v>
      </c>
      <c r="S9" s="181" t="s">
        <v>62</v>
      </c>
      <c r="T9" s="181" t="s">
        <v>62</v>
      </c>
      <c r="U9" s="181" t="s">
        <v>62</v>
      </c>
      <c r="V9" s="181" t="s">
        <v>62</v>
      </c>
      <c r="W9" s="181" t="s">
        <v>62</v>
      </c>
      <c r="X9" s="181" t="s">
        <v>62</v>
      </c>
      <c r="Y9" s="181" t="s">
        <v>62</v>
      </c>
      <c r="Z9" s="181" t="s">
        <v>62</v>
      </c>
      <c r="AA9" s="182" t="s">
        <v>62</v>
      </c>
      <c r="AB9" s="164">
        <v>83</v>
      </c>
      <c r="AC9" s="161">
        <v>83</v>
      </c>
      <c r="AD9" s="161">
        <v>83</v>
      </c>
      <c r="AE9" s="161">
        <v>83</v>
      </c>
      <c r="AF9" s="161">
        <v>83</v>
      </c>
      <c r="AG9" s="161">
        <v>83</v>
      </c>
      <c r="AH9" s="161">
        <v>76</v>
      </c>
      <c r="AI9" s="161">
        <v>76</v>
      </c>
      <c r="AJ9" s="161">
        <v>76</v>
      </c>
      <c r="AK9" s="161">
        <v>76</v>
      </c>
      <c r="AL9" s="161">
        <v>76</v>
      </c>
      <c r="AM9" s="165">
        <v>76</v>
      </c>
      <c r="AN9" s="164">
        <v>76</v>
      </c>
      <c r="AO9" s="161">
        <v>76</v>
      </c>
      <c r="AP9" s="161">
        <v>73</v>
      </c>
      <c r="AQ9" s="161">
        <v>73</v>
      </c>
      <c r="AR9" s="161">
        <v>73</v>
      </c>
      <c r="AS9" s="161">
        <v>73</v>
      </c>
      <c r="AT9" s="161">
        <v>73</v>
      </c>
      <c r="AU9" s="161">
        <v>70</v>
      </c>
      <c r="AV9" s="161">
        <v>70</v>
      </c>
      <c r="AW9" s="162"/>
      <c r="AX9" s="162"/>
      <c r="AY9" s="166"/>
    </row>
    <row r="10" spans="1:51" s="3" customFormat="1">
      <c r="A10" s="174" t="s">
        <v>63</v>
      </c>
      <c r="B10" s="178" t="s">
        <v>62</v>
      </c>
      <c r="C10" s="179" t="s">
        <v>62</v>
      </c>
      <c r="D10" s="180" t="s">
        <v>62</v>
      </c>
      <c r="E10" s="181" t="s">
        <v>62</v>
      </c>
      <c r="F10" s="181" t="s">
        <v>62</v>
      </c>
      <c r="G10" s="181" t="s">
        <v>62</v>
      </c>
      <c r="H10" s="181" t="s">
        <v>62</v>
      </c>
      <c r="I10" s="181" t="s">
        <v>62</v>
      </c>
      <c r="J10" s="181" t="s">
        <v>62</v>
      </c>
      <c r="K10" s="181" t="s">
        <v>62</v>
      </c>
      <c r="L10" s="181" t="s">
        <v>62</v>
      </c>
      <c r="M10" s="181" t="s">
        <v>62</v>
      </c>
      <c r="N10" s="181" t="s">
        <v>62</v>
      </c>
      <c r="O10" s="182" t="s">
        <v>62</v>
      </c>
      <c r="P10" s="180" t="s">
        <v>62</v>
      </c>
      <c r="Q10" s="181" t="s">
        <v>62</v>
      </c>
      <c r="R10" s="181" t="s">
        <v>62</v>
      </c>
      <c r="S10" s="181" t="s">
        <v>62</v>
      </c>
      <c r="T10" s="181" t="s">
        <v>62</v>
      </c>
      <c r="U10" s="181" t="s">
        <v>62</v>
      </c>
      <c r="V10" s="181" t="s">
        <v>62</v>
      </c>
      <c r="W10" s="181" t="s">
        <v>62</v>
      </c>
      <c r="X10" s="181" t="s">
        <v>62</v>
      </c>
      <c r="Y10" s="181" t="s">
        <v>62</v>
      </c>
      <c r="Z10" s="181" t="s">
        <v>62</v>
      </c>
      <c r="AA10" s="182" t="s">
        <v>62</v>
      </c>
      <c r="AB10" s="164">
        <v>16</v>
      </c>
      <c r="AC10" s="161">
        <v>16</v>
      </c>
      <c r="AD10" s="161">
        <v>16</v>
      </c>
      <c r="AE10" s="161">
        <v>16</v>
      </c>
      <c r="AF10" s="161">
        <v>16</v>
      </c>
      <c r="AG10" s="161">
        <v>16</v>
      </c>
      <c r="AH10" s="161">
        <v>15</v>
      </c>
      <c r="AI10" s="161">
        <v>15</v>
      </c>
      <c r="AJ10" s="161">
        <v>15</v>
      </c>
      <c r="AK10" s="161">
        <v>15</v>
      </c>
      <c r="AL10" s="161">
        <v>15</v>
      </c>
      <c r="AM10" s="165">
        <v>15</v>
      </c>
      <c r="AN10" s="164">
        <v>15</v>
      </c>
      <c r="AO10" s="161">
        <v>15</v>
      </c>
      <c r="AP10" s="161">
        <v>14</v>
      </c>
      <c r="AQ10" s="161">
        <v>14</v>
      </c>
      <c r="AR10" s="161">
        <v>14</v>
      </c>
      <c r="AS10" s="161">
        <v>14</v>
      </c>
      <c r="AT10" s="161">
        <v>14</v>
      </c>
      <c r="AU10" s="161">
        <v>14</v>
      </c>
      <c r="AV10" s="161">
        <v>14</v>
      </c>
      <c r="AW10" s="162"/>
      <c r="AX10" s="162"/>
      <c r="AY10" s="166"/>
    </row>
    <row r="11" spans="1:51" s="3" customFormat="1">
      <c r="A11" s="174" t="s">
        <v>187</v>
      </c>
      <c r="B11" s="178" t="s">
        <v>62</v>
      </c>
      <c r="C11" s="179" t="s">
        <v>62</v>
      </c>
      <c r="D11" s="180" t="s">
        <v>62</v>
      </c>
      <c r="E11" s="181" t="s">
        <v>62</v>
      </c>
      <c r="F11" s="181" t="s">
        <v>62</v>
      </c>
      <c r="G11" s="181" t="s">
        <v>62</v>
      </c>
      <c r="H11" s="181" t="s">
        <v>62</v>
      </c>
      <c r="I11" s="181" t="s">
        <v>62</v>
      </c>
      <c r="J11" s="181" t="s">
        <v>62</v>
      </c>
      <c r="K11" s="181" t="s">
        <v>62</v>
      </c>
      <c r="L11" s="181" t="s">
        <v>62</v>
      </c>
      <c r="M11" s="181" t="s">
        <v>62</v>
      </c>
      <c r="N11" s="181" t="s">
        <v>62</v>
      </c>
      <c r="O11" s="182" t="s">
        <v>62</v>
      </c>
      <c r="P11" s="180" t="s">
        <v>62</v>
      </c>
      <c r="Q11" s="181" t="s">
        <v>62</v>
      </c>
      <c r="R11" s="181" t="s">
        <v>62</v>
      </c>
      <c r="S11" s="181" t="s">
        <v>62</v>
      </c>
      <c r="T11" s="181" t="s">
        <v>62</v>
      </c>
      <c r="U11" s="181" t="s">
        <v>62</v>
      </c>
      <c r="V11" s="181" t="s">
        <v>62</v>
      </c>
      <c r="W11" s="181" t="s">
        <v>62</v>
      </c>
      <c r="X11" s="181" t="s">
        <v>62</v>
      </c>
      <c r="Y11" s="181" t="s">
        <v>62</v>
      </c>
      <c r="Z11" s="181" t="s">
        <v>62</v>
      </c>
      <c r="AA11" s="182" t="s">
        <v>62</v>
      </c>
      <c r="AB11" s="164">
        <v>7</v>
      </c>
      <c r="AC11" s="161">
        <v>7</v>
      </c>
      <c r="AD11" s="161">
        <v>7</v>
      </c>
      <c r="AE11" s="161">
        <v>7</v>
      </c>
      <c r="AF11" s="161">
        <v>7</v>
      </c>
      <c r="AG11" s="161">
        <v>7</v>
      </c>
      <c r="AH11" s="161">
        <v>9</v>
      </c>
      <c r="AI11" s="161">
        <v>9</v>
      </c>
      <c r="AJ11" s="161">
        <v>9</v>
      </c>
      <c r="AK11" s="161">
        <v>13</v>
      </c>
      <c r="AL11" s="161">
        <v>13</v>
      </c>
      <c r="AM11" s="165">
        <v>13</v>
      </c>
      <c r="AN11" s="164">
        <v>13</v>
      </c>
      <c r="AO11" s="161">
        <v>13</v>
      </c>
      <c r="AP11" s="161">
        <v>13</v>
      </c>
      <c r="AQ11" s="161">
        <v>13</v>
      </c>
      <c r="AR11" s="161">
        <v>13</v>
      </c>
      <c r="AS11" s="161">
        <v>13</v>
      </c>
      <c r="AT11" s="161">
        <v>13</v>
      </c>
      <c r="AU11" s="161">
        <v>14</v>
      </c>
      <c r="AV11" s="161">
        <v>15</v>
      </c>
      <c r="AW11" s="162"/>
      <c r="AX11" s="162"/>
      <c r="AY11" s="166"/>
    </row>
    <row r="12" spans="1:51" s="3" customFormat="1" ht="13.5" thickBot="1">
      <c r="A12" s="174" t="s">
        <v>64</v>
      </c>
      <c r="B12" s="183" t="s">
        <v>62</v>
      </c>
      <c r="C12" s="184" t="s">
        <v>62</v>
      </c>
      <c r="D12" s="185" t="s">
        <v>62</v>
      </c>
      <c r="E12" s="186" t="s">
        <v>62</v>
      </c>
      <c r="F12" s="186" t="s">
        <v>62</v>
      </c>
      <c r="G12" s="186" t="s">
        <v>62</v>
      </c>
      <c r="H12" s="186" t="s">
        <v>62</v>
      </c>
      <c r="I12" s="186" t="s">
        <v>62</v>
      </c>
      <c r="J12" s="186" t="s">
        <v>62</v>
      </c>
      <c r="K12" s="186" t="s">
        <v>62</v>
      </c>
      <c r="L12" s="186" t="s">
        <v>62</v>
      </c>
      <c r="M12" s="186" t="s">
        <v>62</v>
      </c>
      <c r="N12" s="186" t="s">
        <v>62</v>
      </c>
      <c r="O12" s="187" t="s">
        <v>62</v>
      </c>
      <c r="P12" s="185" t="s">
        <v>62</v>
      </c>
      <c r="Q12" s="186" t="s">
        <v>62</v>
      </c>
      <c r="R12" s="186" t="s">
        <v>62</v>
      </c>
      <c r="S12" s="186" t="s">
        <v>62</v>
      </c>
      <c r="T12" s="186" t="s">
        <v>62</v>
      </c>
      <c r="U12" s="186" t="s">
        <v>62</v>
      </c>
      <c r="V12" s="186" t="s">
        <v>62</v>
      </c>
      <c r="W12" s="186" t="s">
        <v>62</v>
      </c>
      <c r="X12" s="186" t="s">
        <v>62</v>
      </c>
      <c r="Y12" s="186" t="s">
        <v>62</v>
      </c>
      <c r="Z12" s="186" t="s">
        <v>62</v>
      </c>
      <c r="AA12" s="187" t="s">
        <v>62</v>
      </c>
      <c r="AB12" s="168" t="s">
        <v>62</v>
      </c>
      <c r="AC12" s="169" t="s">
        <v>62</v>
      </c>
      <c r="AD12" s="169" t="s">
        <v>62</v>
      </c>
      <c r="AE12" s="169">
        <v>21</v>
      </c>
      <c r="AF12" s="169">
        <v>38</v>
      </c>
      <c r="AG12" s="169">
        <v>40</v>
      </c>
      <c r="AH12" s="169">
        <v>60</v>
      </c>
      <c r="AI12" s="169">
        <v>65</v>
      </c>
      <c r="AJ12" s="169">
        <v>67</v>
      </c>
      <c r="AK12" s="169">
        <v>74</v>
      </c>
      <c r="AL12" s="169">
        <v>82</v>
      </c>
      <c r="AM12" s="173">
        <v>83</v>
      </c>
      <c r="AN12" s="168">
        <v>85</v>
      </c>
      <c r="AO12" s="169">
        <v>86</v>
      </c>
      <c r="AP12" s="169">
        <v>64</v>
      </c>
      <c r="AQ12" s="169">
        <v>64</v>
      </c>
      <c r="AR12" s="169">
        <v>64</v>
      </c>
      <c r="AS12" s="169">
        <v>67</v>
      </c>
      <c r="AT12" s="169">
        <v>62</v>
      </c>
      <c r="AU12" s="169">
        <v>66</v>
      </c>
      <c r="AV12" s="169">
        <v>66</v>
      </c>
      <c r="AW12" s="170"/>
      <c r="AX12" s="170"/>
      <c r="AY12" s="171"/>
    </row>
    <row r="13" spans="1:51">
      <c r="G13" t="s">
        <v>72</v>
      </c>
      <c r="R13" t="s">
        <v>73</v>
      </c>
    </row>
    <row r="14" spans="1:51" ht="15">
      <c r="A14" s="2" t="s">
        <v>53</v>
      </c>
      <c r="B14" s="2"/>
      <c r="C14" s="2"/>
      <c r="D14" s="2"/>
      <c r="E14" s="2"/>
      <c r="F14" s="2"/>
      <c r="G14" s="2"/>
      <c r="H14" s="2"/>
      <c r="I14" s="2"/>
      <c r="J14" s="2"/>
      <c r="K14" s="2"/>
      <c r="L14" s="2"/>
      <c r="M14" s="2"/>
      <c r="N14" s="2"/>
      <c r="O14" s="2"/>
    </row>
    <row r="15" spans="1:51" ht="15">
      <c r="A15" s="2" t="s">
        <v>54</v>
      </c>
      <c r="B15" s="2"/>
      <c r="C15" s="2"/>
      <c r="D15" s="2"/>
      <c r="E15" s="2"/>
      <c r="F15" s="2"/>
      <c r="G15" s="2"/>
      <c r="H15" s="2"/>
      <c r="I15" s="2"/>
      <c r="J15" s="2"/>
      <c r="K15" s="2"/>
      <c r="L15" s="2"/>
      <c r="M15" s="2"/>
      <c r="N15" s="2"/>
      <c r="O15" s="2"/>
    </row>
    <row r="41" spans="2:51">
      <c r="B41" t="s">
        <v>305</v>
      </c>
      <c r="C41" t="s">
        <v>306</v>
      </c>
      <c r="D41" t="s">
        <v>307</v>
      </c>
      <c r="E41" t="s">
        <v>308</v>
      </c>
      <c r="F41" t="s">
        <v>309</v>
      </c>
      <c r="G41" t="s">
        <v>310</v>
      </c>
      <c r="H41" t="s">
        <v>311</v>
      </c>
      <c r="I41" t="s">
        <v>312</v>
      </c>
      <c r="J41" t="s">
        <v>313</v>
      </c>
      <c r="K41" t="s">
        <v>314</v>
      </c>
      <c r="L41" t="s">
        <v>315</v>
      </c>
      <c r="M41" t="s">
        <v>316</v>
      </c>
      <c r="N41" t="s">
        <v>317</v>
      </c>
      <c r="O41" t="s">
        <v>318</v>
      </c>
      <c r="P41" t="s">
        <v>319</v>
      </c>
      <c r="Q41" t="s">
        <v>320</v>
      </c>
      <c r="R41" t="s">
        <v>321</v>
      </c>
      <c r="S41" t="s">
        <v>322</v>
      </c>
      <c r="T41" t="s">
        <v>323</v>
      </c>
      <c r="U41" t="s">
        <v>324</v>
      </c>
      <c r="V41" t="s">
        <v>325</v>
      </c>
      <c r="W41" t="s">
        <v>326</v>
      </c>
      <c r="X41" t="s">
        <v>327</v>
      </c>
      <c r="Y41" t="s">
        <v>328</v>
      </c>
      <c r="Z41" t="s">
        <v>329</v>
      </c>
      <c r="AA41" t="s">
        <v>330</v>
      </c>
      <c r="AB41" t="s">
        <v>342</v>
      </c>
      <c r="AC41" t="s">
        <v>331</v>
      </c>
      <c r="AD41" t="s">
        <v>332</v>
      </c>
      <c r="AE41" t="s">
        <v>333</v>
      </c>
      <c r="AF41" t="s">
        <v>334</v>
      </c>
      <c r="AG41" t="s">
        <v>335</v>
      </c>
      <c r="AH41" t="s">
        <v>336</v>
      </c>
      <c r="AI41" t="s">
        <v>337</v>
      </c>
      <c r="AJ41" t="s">
        <v>338</v>
      </c>
      <c r="AK41" t="s">
        <v>339</v>
      </c>
      <c r="AL41" t="s">
        <v>340</v>
      </c>
      <c r="AM41" t="s">
        <v>341</v>
      </c>
      <c r="AN41" t="s">
        <v>354</v>
      </c>
      <c r="AO41" t="s">
        <v>343</v>
      </c>
      <c r="AP41" t="s">
        <v>344</v>
      </c>
      <c r="AQ41" t="s">
        <v>345</v>
      </c>
      <c r="AR41" t="s">
        <v>346</v>
      </c>
      <c r="AS41" t="s">
        <v>347</v>
      </c>
      <c r="AT41" t="s">
        <v>348</v>
      </c>
      <c r="AU41" t="s">
        <v>349</v>
      </c>
      <c r="AV41" t="s">
        <v>350</v>
      </c>
      <c r="AW41" t="s">
        <v>351</v>
      </c>
      <c r="AX41" t="s">
        <v>352</v>
      </c>
      <c r="AY41" t="s">
        <v>353</v>
      </c>
    </row>
  </sheetData>
  <mergeCells count="5">
    <mergeCell ref="B2:C2"/>
    <mergeCell ref="D2:O2"/>
    <mergeCell ref="P2:AA2"/>
    <mergeCell ref="AB2:AM2"/>
    <mergeCell ref="AN2:AY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7"/>
  <sheetViews>
    <sheetView workbookViewId="0">
      <selection activeCell="A3" sqref="A3:C3"/>
    </sheetView>
  </sheetViews>
  <sheetFormatPr defaultRowHeight="12.75"/>
  <cols>
    <col min="8" max="11" width="15.28515625" customWidth="1"/>
  </cols>
  <sheetData>
    <row r="1" spans="1:11" ht="26.25">
      <c r="A1" s="1" t="s">
        <v>75</v>
      </c>
    </row>
    <row r="2" spans="1:11">
      <c r="A2" s="3"/>
    </row>
    <row r="3" spans="1:11" ht="15.75">
      <c r="A3" s="3" t="s">
        <v>503</v>
      </c>
      <c r="H3" s="267">
        <v>2016</v>
      </c>
      <c r="I3" s="267">
        <v>2017</v>
      </c>
      <c r="J3" s="267">
        <v>2018</v>
      </c>
      <c r="K3" s="279" t="s">
        <v>113</v>
      </c>
    </row>
    <row r="4" spans="1:11" ht="15.75">
      <c r="A4" s="289" t="s">
        <v>112</v>
      </c>
      <c r="B4" s="289"/>
      <c r="C4" s="289"/>
      <c r="D4" s="289"/>
      <c r="E4" s="289"/>
      <c r="F4" s="289"/>
      <c r="G4" s="289"/>
      <c r="H4" s="261"/>
      <c r="I4" s="261"/>
      <c r="J4" s="261"/>
      <c r="K4" s="261"/>
    </row>
    <row r="5" spans="1:11">
      <c r="A5" s="290" t="s">
        <v>474</v>
      </c>
      <c r="B5" s="291"/>
      <c r="C5" s="291"/>
      <c r="D5" s="291"/>
      <c r="E5" s="291"/>
      <c r="F5" s="291"/>
      <c r="G5" s="292"/>
      <c r="H5" s="269">
        <v>0</v>
      </c>
      <c r="I5" s="269">
        <v>6</v>
      </c>
      <c r="J5" s="269">
        <v>2</v>
      </c>
      <c r="K5" s="280">
        <f>SUM(H5:J5)</f>
        <v>8</v>
      </c>
    </row>
    <row r="6" spans="1:11">
      <c r="A6" s="293" t="s">
        <v>476</v>
      </c>
      <c r="B6" s="294"/>
      <c r="C6" s="294"/>
      <c r="D6" s="294"/>
      <c r="E6" s="294"/>
      <c r="F6" s="294"/>
      <c r="G6" s="295"/>
      <c r="H6" s="268">
        <v>1</v>
      </c>
      <c r="I6" s="268">
        <v>11</v>
      </c>
      <c r="J6" s="268">
        <v>14</v>
      </c>
      <c r="K6" s="281">
        <f t="shared" ref="K6:K26" si="0">SUM(H6:J6)</f>
        <v>26</v>
      </c>
    </row>
    <row r="7" spans="1:11">
      <c r="A7" s="296" t="s">
        <v>477</v>
      </c>
      <c r="B7" s="297"/>
      <c r="C7" s="297"/>
      <c r="D7" s="297"/>
      <c r="E7" s="297"/>
      <c r="F7" s="297"/>
      <c r="G7" s="298"/>
      <c r="H7" s="268">
        <v>3</v>
      </c>
      <c r="I7" s="268">
        <v>28</v>
      </c>
      <c r="J7" s="268">
        <v>64</v>
      </c>
      <c r="K7" s="281">
        <f t="shared" si="0"/>
        <v>95</v>
      </c>
    </row>
    <row r="8" spans="1:11" ht="15.75">
      <c r="A8" s="289" t="s">
        <v>81</v>
      </c>
      <c r="B8" s="289"/>
      <c r="C8" s="289"/>
      <c r="D8" s="289"/>
      <c r="E8" s="289"/>
      <c r="F8" s="289"/>
      <c r="G8" s="289"/>
      <c r="H8" s="261"/>
      <c r="I8" s="261"/>
      <c r="J8" s="261"/>
      <c r="K8" s="261"/>
    </row>
    <row r="9" spans="1:11">
      <c r="A9" s="288" t="s">
        <v>161</v>
      </c>
      <c r="B9" s="288"/>
      <c r="C9" s="288"/>
      <c r="D9" s="288"/>
      <c r="E9" s="288"/>
      <c r="F9" s="288"/>
      <c r="G9" s="288"/>
      <c r="H9" s="268">
        <v>0</v>
      </c>
      <c r="I9" s="268">
        <v>5</v>
      </c>
      <c r="J9" s="268">
        <v>10</v>
      </c>
      <c r="K9" s="281">
        <f t="shared" si="0"/>
        <v>15</v>
      </c>
    </row>
    <row r="10" spans="1:11">
      <c r="A10" s="288" t="s">
        <v>478</v>
      </c>
      <c r="B10" s="288"/>
      <c r="C10" s="288"/>
      <c r="D10" s="288"/>
      <c r="E10" s="288"/>
      <c r="F10" s="288"/>
      <c r="G10" s="288"/>
      <c r="H10" s="268">
        <v>0</v>
      </c>
      <c r="I10" s="268">
        <v>7</v>
      </c>
      <c r="J10" s="268">
        <v>24</v>
      </c>
      <c r="K10" s="281">
        <f t="shared" si="0"/>
        <v>31</v>
      </c>
    </row>
    <row r="11" spans="1:11">
      <c r="A11" s="288" t="s">
        <v>479</v>
      </c>
      <c r="B11" s="288"/>
      <c r="C11" s="288"/>
      <c r="D11" s="288"/>
      <c r="E11" s="288"/>
      <c r="F11" s="288"/>
      <c r="G11" s="288"/>
      <c r="H11" s="268">
        <v>0</v>
      </c>
      <c r="I11" s="268">
        <v>3</v>
      </c>
      <c r="J11" s="268">
        <v>0</v>
      </c>
      <c r="K11" s="281">
        <f t="shared" si="0"/>
        <v>3</v>
      </c>
    </row>
    <row r="12" spans="1:11">
      <c r="A12" s="288" t="s">
        <v>480</v>
      </c>
      <c r="B12" s="288"/>
      <c r="C12" s="288"/>
      <c r="D12" s="288"/>
      <c r="E12" s="288"/>
      <c r="F12" s="288"/>
      <c r="G12" s="288"/>
      <c r="H12" s="268">
        <v>2</v>
      </c>
      <c r="I12" s="268">
        <v>13</v>
      </c>
      <c r="J12" s="268">
        <v>9</v>
      </c>
      <c r="K12" s="281">
        <f t="shared" si="0"/>
        <v>24</v>
      </c>
    </row>
    <row r="13" spans="1:11" ht="15.75">
      <c r="A13" s="289" t="s">
        <v>97</v>
      </c>
      <c r="B13" s="289"/>
      <c r="C13" s="289"/>
      <c r="D13" s="289"/>
      <c r="E13" s="289"/>
      <c r="F13" s="289"/>
      <c r="G13" s="289"/>
      <c r="H13" s="263"/>
      <c r="I13" s="263"/>
      <c r="J13" s="263"/>
      <c r="K13" s="263"/>
    </row>
    <row r="14" spans="1:11">
      <c r="A14" s="299" t="s">
        <v>481</v>
      </c>
      <c r="B14" s="299"/>
      <c r="C14" s="299"/>
      <c r="D14" s="299"/>
      <c r="E14" s="299"/>
      <c r="F14" s="299"/>
      <c r="G14" s="299"/>
      <c r="H14" s="268">
        <v>1</v>
      </c>
      <c r="I14" s="268">
        <v>172</v>
      </c>
      <c r="J14" s="268">
        <v>243</v>
      </c>
      <c r="K14" s="281">
        <f t="shared" si="0"/>
        <v>416</v>
      </c>
    </row>
    <row r="15" spans="1:11">
      <c r="A15" s="307" t="s">
        <v>83</v>
      </c>
      <c r="B15" s="299" t="s">
        <v>99</v>
      </c>
      <c r="C15" s="299" t="s">
        <v>100</v>
      </c>
      <c r="D15" s="299"/>
      <c r="E15" s="299"/>
      <c r="F15" s="299"/>
      <c r="G15" s="299"/>
      <c r="H15" s="268">
        <v>1</v>
      </c>
      <c r="I15" s="268">
        <v>172</v>
      </c>
      <c r="J15" s="268">
        <v>192</v>
      </c>
      <c r="K15" s="281">
        <f t="shared" si="0"/>
        <v>365</v>
      </c>
    </row>
    <row r="16" spans="1:11">
      <c r="A16" s="307"/>
      <c r="B16" s="299"/>
      <c r="C16" s="299" t="s">
        <v>101</v>
      </c>
      <c r="D16" s="299"/>
      <c r="E16" s="299"/>
      <c r="F16" s="299"/>
      <c r="G16" s="299"/>
      <c r="H16" s="268">
        <v>0</v>
      </c>
      <c r="I16" s="268">
        <v>0</v>
      </c>
      <c r="J16" s="268">
        <v>0</v>
      </c>
      <c r="K16" s="281">
        <f t="shared" si="0"/>
        <v>0</v>
      </c>
    </row>
    <row r="17" spans="1:11">
      <c r="A17" s="307"/>
      <c r="B17" s="299"/>
      <c r="C17" s="299" t="s">
        <v>102</v>
      </c>
      <c r="D17" s="299"/>
      <c r="E17" s="299"/>
      <c r="F17" s="299"/>
      <c r="G17" s="299"/>
      <c r="H17" s="268">
        <v>0</v>
      </c>
      <c r="I17" s="268">
        <v>0</v>
      </c>
      <c r="J17" s="268">
        <v>25</v>
      </c>
      <c r="K17" s="281">
        <f t="shared" si="0"/>
        <v>25</v>
      </c>
    </row>
    <row r="18" spans="1:11">
      <c r="A18" s="307"/>
      <c r="B18" s="299"/>
      <c r="C18" s="299" t="s">
        <v>103</v>
      </c>
      <c r="D18" s="299"/>
      <c r="E18" s="299"/>
      <c r="F18" s="299"/>
      <c r="G18" s="299"/>
      <c r="H18" s="268" t="s">
        <v>62</v>
      </c>
      <c r="I18" s="268" t="s">
        <v>62</v>
      </c>
      <c r="J18" s="268">
        <v>26</v>
      </c>
      <c r="K18" s="281">
        <f t="shared" si="0"/>
        <v>26</v>
      </c>
    </row>
    <row r="19" spans="1:11">
      <c r="A19" s="307"/>
      <c r="B19" s="299" t="s">
        <v>104</v>
      </c>
      <c r="C19" s="299" t="s">
        <v>105</v>
      </c>
      <c r="D19" s="299"/>
      <c r="E19" s="299"/>
      <c r="F19" s="299"/>
      <c r="G19" s="299"/>
      <c r="H19" s="268">
        <v>0</v>
      </c>
      <c r="I19" s="268">
        <v>80</v>
      </c>
      <c r="J19" s="268">
        <v>216</v>
      </c>
      <c r="K19" s="281">
        <f t="shared" si="0"/>
        <v>296</v>
      </c>
    </row>
    <row r="20" spans="1:11">
      <c r="A20" s="307"/>
      <c r="B20" s="299"/>
      <c r="C20" s="299" t="s">
        <v>106</v>
      </c>
      <c r="D20" s="299"/>
      <c r="E20" s="299"/>
      <c r="F20" s="299"/>
      <c r="G20" s="299"/>
      <c r="H20" s="268">
        <v>1</v>
      </c>
      <c r="I20" s="268">
        <v>98</v>
      </c>
      <c r="J20" s="268">
        <v>27</v>
      </c>
      <c r="K20" s="281">
        <f t="shared" si="0"/>
        <v>126</v>
      </c>
    </row>
    <row r="21" spans="1:11">
      <c r="A21" s="299" t="s">
        <v>107</v>
      </c>
      <c r="B21" s="299"/>
      <c r="C21" s="299"/>
      <c r="D21" s="299"/>
      <c r="E21" s="299"/>
      <c r="F21" s="299"/>
      <c r="G21" s="299"/>
      <c r="H21" s="268">
        <v>1</v>
      </c>
      <c r="I21" s="268">
        <v>200</v>
      </c>
      <c r="J21" s="268">
        <v>201</v>
      </c>
      <c r="K21" s="281">
        <f t="shared" si="0"/>
        <v>402</v>
      </c>
    </row>
    <row r="22" spans="1:11">
      <c r="A22" s="265" t="s">
        <v>83</v>
      </c>
      <c r="B22" s="299" t="s">
        <v>108</v>
      </c>
      <c r="C22" s="299"/>
      <c r="D22" s="299"/>
      <c r="E22" s="299"/>
      <c r="F22" s="299"/>
      <c r="G22" s="299"/>
      <c r="H22" s="268">
        <v>1</v>
      </c>
      <c r="I22" s="268">
        <v>101.77000000000001</v>
      </c>
      <c r="J22" s="268">
        <v>110.25</v>
      </c>
      <c r="K22" s="281">
        <f t="shared" si="0"/>
        <v>213.02</v>
      </c>
    </row>
    <row r="23" spans="1:11" ht="15.75">
      <c r="A23" s="300" t="s">
        <v>502</v>
      </c>
      <c r="B23" s="289"/>
      <c r="C23" s="289"/>
      <c r="D23" s="289"/>
      <c r="E23" s="289"/>
      <c r="F23" s="289"/>
      <c r="G23" s="289"/>
      <c r="H23" s="259"/>
      <c r="I23" s="259"/>
      <c r="J23" s="284"/>
      <c r="K23" s="284"/>
    </row>
    <row r="24" spans="1:11">
      <c r="A24" s="240"/>
      <c r="B24" s="301" t="s">
        <v>121</v>
      </c>
      <c r="C24" s="302"/>
      <c r="D24" s="302"/>
      <c r="E24" s="302"/>
      <c r="F24" s="302"/>
      <c r="G24" s="303"/>
      <c r="H24" s="254">
        <v>11520</v>
      </c>
      <c r="I24" s="254">
        <v>2082322.6800000002</v>
      </c>
      <c r="J24" s="254">
        <v>2546179.7999999998</v>
      </c>
      <c r="K24" s="282">
        <f t="shared" si="0"/>
        <v>4640022.4800000004</v>
      </c>
    </row>
    <row r="25" spans="1:11">
      <c r="A25" s="241"/>
      <c r="B25" s="304" t="s">
        <v>482</v>
      </c>
      <c r="C25" s="305"/>
      <c r="D25" s="305"/>
      <c r="E25" s="305"/>
      <c r="F25" s="305"/>
      <c r="G25" s="306"/>
      <c r="H25" s="254">
        <v>1300</v>
      </c>
      <c r="I25" s="254">
        <v>581663.51</v>
      </c>
      <c r="J25" s="254">
        <v>1219385</v>
      </c>
      <c r="K25" s="282">
        <f t="shared" si="0"/>
        <v>1802348.51</v>
      </c>
    </row>
    <row r="26" spans="1:11" ht="13.5" thickBot="1">
      <c r="A26" s="242"/>
      <c r="B26" s="243" t="s">
        <v>123</v>
      </c>
      <c r="C26" s="244"/>
      <c r="D26" s="244"/>
      <c r="E26" s="244"/>
      <c r="F26" s="244"/>
      <c r="G26" s="244"/>
      <c r="H26" s="255">
        <v>303573.42</v>
      </c>
      <c r="I26" s="255">
        <v>1077388.46</v>
      </c>
      <c r="J26" s="255">
        <v>784000.75</v>
      </c>
      <c r="K26" s="283">
        <f t="shared" si="0"/>
        <v>2164962.63</v>
      </c>
    </row>
    <row r="27" spans="1:11" ht="13.5" thickBot="1">
      <c r="G27" s="259" t="s">
        <v>113</v>
      </c>
      <c r="H27" s="255">
        <f>SUM(H24:H26)</f>
        <v>316393.42</v>
      </c>
      <c r="I27" s="255">
        <f t="shared" ref="I27:J27" si="1">SUM(I24:I26)</f>
        <v>3741374.6500000004</v>
      </c>
      <c r="J27" s="255">
        <f t="shared" si="1"/>
        <v>4549565.55</v>
      </c>
    </row>
  </sheetData>
  <mergeCells count="25">
    <mergeCell ref="A23:G23"/>
    <mergeCell ref="B24:G24"/>
    <mergeCell ref="B25:G25"/>
    <mergeCell ref="C18:G18"/>
    <mergeCell ref="B19:B20"/>
    <mergeCell ref="C19:G19"/>
    <mergeCell ref="C20:G20"/>
    <mergeCell ref="A21:G21"/>
    <mergeCell ref="B22:G22"/>
    <mergeCell ref="A15:A20"/>
    <mergeCell ref="B15:B18"/>
    <mergeCell ref="C15:G15"/>
    <mergeCell ref="C16:G16"/>
    <mergeCell ref="C17:G17"/>
    <mergeCell ref="A10:G10"/>
    <mergeCell ref="A11:G11"/>
    <mergeCell ref="A12:G12"/>
    <mergeCell ref="A13:G13"/>
    <mergeCell ref="A14:G14"/>
    <mergeCell ref="A9:G9"/>
    <mergeCell ref="A4:G4"/>
    <mergeCell ref="A5:G5"/>
    <mergeCell ref="A6:G6"/>
    <mergeCell ref="A7:G7"/>
    <mergeCell ref="A8:G8"/>
  </mergeCells>
  <dataValidations count="14">
    <dataValidation type="custom" errorStyle="warning" allowBlank="1" showInputMessage="1" showErrorMessage="1" error="Wartość jest większa niż liczba wykazana w wierszu 10. Proszę poprawić dane." sqref="H25:I25">
      <formula1>H25&lt;=H22</formula1>
    </dataValidation>
    <dataValidation type="custom" errorStyle="warning" allowBlank="1" showInputMessage="1" showErrorMessage="1" error="Wartość jest większa niż liczba wykazana w wierszu 10. Proszę poprawić dane." sqref="H24:I24 J25">
      <formula1>H24&lt;=H22</formula1>
    </dataValidation>
    <dataValidation type="custom" errorStyle="warning" allowBlank="1" showInputMessage="1" showErrorMessage="1" error="Suma wartości wierszy 13 i 14 jest większa niż liczba wykazana w wierszu 12. Proszę poprawić dane." sqref="H26:I26">
      <formula1>(H$35+#REF!)&lt;=H$34</formula1>
    </dataValidation>
    <dataValidation type="custom" errorStyle="warning" allowBlank="1" showInputMessage="1" showErrorMessage="1" error="Wartość jest większa niż liczba wykazana w wierszu 10. Proszę poprawić dane." sqref="J24">
      <formula1>J24&lt;=J23</formula1>
    </dataValidation>
    <dataValidation errorStyle="warning" operator="greaterThanOrEqual" allowBlank="1" showInputMessage="1" showErrorMessage="1" error="Wykazana kwota przychodów ogółem nie sumuje się z kwotami wierszy 11,12,15,18,19. Proszę poprawić dane." prompt="Proszę wpisać kwotę w pełnych złotych." sqref="J23"/>
    <dataValidation type="custom" errorStyle="warning" allowBlank="1" showInputMessage="1" showErrorMessage="1" error="Suma wartości wierszy 13 i 14 jest większa niż liczba wykazana w wierszu 12. Proszę poprawić dane." sqref="J26">
      <formula1>(J$39+#REF!)&lt;=J$38</formula1>
    </dataValidation>
    <dataValidation type="custom" allowBlank="1" showInputMessage="1" showErrorMessage="1" error="Wartość jest większa niż liczba wykazana w wierszu 27. Proszę poprawić dane." prompt="Suma wartości z wierszy 28, 29 i 30 powinna odpowiadać wartości w wierszu 27." sqref="J15">
      <formula1>J15&lt;=J14</formula1>
    </dataValidation>
    <dataValidation type="custom" allowBlank="1" showInputMessage="1" showErrorMessage="1" error="Wartość jest większa niż liczba wykazana w wierszu 27. Proszę poprawić dane." prompt="Suma wartości z wierszy 31 i 32 powinna odpowiadać wartości w wierszu 27." sqref="J19">
      <formula1>J19&lt;=J14</formula1>
    </dataValidation>
    <dataValidation type="custom" allowBlank="1" showInputMessage="1" showErrorMessage="1" error="Wartość powinna być równa sumie z wierszy 28,29,30 oraz sumie wierszy 31 i 32. Proszę poprawić dane." sqref="J14">
      <formula1>AND(J14=SUM(J15:J18),J14=SUM(J19:J20))</formula1>
    </dataValidation>
    <dataValidation type="custom" allowBlank="1" showInputMessage="1" showErrorMessage="1" error="Wartość jest większa niż liczba wykazana w wierszu 27. Proszę poprawić dane." sqref="J16:J17">
      <formula1>J16&lt;=J14</formula1>
    </dataValidation>
    <dataValidation type="custom" allowBlank="1" showInputMessage="1" showErrorMessage="1" error="Wartość jest większa niż liczba wykazana w wierszu 27. Proszę poprawić dane." sqref="J18">
      <formula1>J18&lt;=J14</formula1>
    </dataValidation>
    <dataValidation type="custom" allowBlank="1" showInputMessage="1" showErrorMessage="1" error="Wartość jest większa niż liczba wykazana w wierszu 27. Proszę poprawić dane." sqref="J20">
      <formula1>J20&lt;=J14</formula1>
    </dataValidation>
    <dataValidation type="custom" errorStyle="warning" allowBlank="1" showInputMessage="1" showErrorMessage="1" error="Wartość jest mniejsza niż liczba wykazana w wierszu 34. Proszę poprawić dane." sqref="J21">
      <formula1>J21&gt;=J22</formula1>
    </dataValidation>
    <dataValidation type="custom" errorStyle="warning" allowBlank="1" showInputMessage="1" showErrorMessage="1" error="Wartość jest większa niż liczba wykazana w wierszu 33. Proszę poprawić dane." sqref="J22">
      <formula1>J22&lt;=J21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zoomScaleNormal="100" workbookViewId="0">
      <pane ySplit="19125" topLeftCell="A69"/>
      <selection activeCell="A2" sqref="A2:I27"/>
      <selection pane="bottomLeft" activeCell="A2" sqref="A2:I27"/>
    </sheetView>
  </sheetViews>
  <sheetFormatPr defaultRowHeight="12.75"/>
  <cols>
    <col min="1" max="1" width="9.7109375" style="3" customWidth="1"/>
    <col min="2" max="2" width="9.7109375" customWidth="1"/>
    <col min="7" max="7" width="28.7109375" customWidth="1"/>
    <col min="8" max="9" width="25.140625" customWidth="1"/>
    <col min="10" max="10" width="15.140625" bestFit="1" customWidth="1"/>
    <col min="16" max="17" width="19.42578125" customWidth="1"/>
  </cols>
  <sheetData>
    <row r="1" spans="1:9" ht="26.25">
      <c r="A1" s="1" t="s">
        <v>74</v>
      </c>
    </row>
    <row r="2" spans="1:9" ht="26.25">
      <c r="A2" s="1" t="s">
        <v>75</v>
      </c>
    </row>
    <row r="4" spans="1:9" ht="15.75">
      <c r="A4" s="3" t="s">
        <v>160</v>
      </c>
      <c r="H4" s="267">
        <v>2016</v>
      </c>
      <c r="I4" s="267">
        <v>2017</v>
      </c>
    </row>
    <row r="5" spans="1:9" ht="15.75">
      <c r="A5" s="289" t="s">
        <v>112</v>
      </c>
      <c r="B5" s="289"/>
      <c r="C5" s="289"/>
      <c r="D5" s="289"/>
      <c r="E5" s="289"/>
      <c r="F5" s="289"/>
      <c r="G5" s="289"/>
      <c r="H5" s="261"/>
      <c r="I5" s="261"/>
    </row>
    <row r="6" spans="1:9" ht="48" customHeight="1">
      <c r="A6" s="290" t="s">
        <v>474</v>
      </c>
      <c r="B6" s="291"/>
      <c r="C6" s="291"/>
      <c r="D6" s="291"/>
      <c r="E6" s="291"/>
      <c r="F6" s="291"/>
      <c r="G6" s="292"/>
      <c r="H6" s="269">
        <v>0</v>
      </c>
      <c r="I6" s="269">
        <v>6</v>
      </c>
    </row>
    <row r="7" spans="1:9" ht="48" customHeight="1">
      <c r="A7" s="293" t="s">
        <v>476</v>
      </c>
      <c r="B7" s="294"/>
      <c r="C7" s="294"/>
      <c r="D7" s="294"/>
      <c r="E7" s="294"/>
      <c r="F7" s="294"/>
      <c r="G7" s="295"/>
      <c r="H7" s="268">
        <v>1</v>
      </c>
      <c r="I7" s="268">
        <v>11</v>
      </c>
    </row>
    <row r="8" spans="1:9" ht="48" customHeight="1">
      <c r="A8" s="296" t="s">
        <v>477</v>
      </c>
      <c r="B8" s="297"/>
      <c r="C8" s="297"/>
      <c r="D8" s="297"/>
      <c r="E8" s="297"/>
      <c r="F8" s="297"/>
      <c r="G8" s="298"/>
      <c r="H8" s="268">
        <v>3</v>
      </c>
      <c r="I8" s="268">
        <v>28</v>
      </c>
    </row>
    <row r="9" spans="1:9" ht="15.75">
      <c r="A9" s="289" t="s">
        <v>81</v>
      </c>
      <c r="B9" s="289"/>
      <c r="C9" s="289"/>
      <c r="D9" s="289"/>
      <c r="E9" s="289"/>
      <c r="F9" s="289"/>
      <c r="G9" s="289"/>
      <c r="H9" s="261"/>
      <c r="I9" s="261"/>
    </row>
    <row r="10" spans="1:9">
      <c r="A10" s="288" t="s">
        <v>161</v>
      </c>
      <c r="B10" s="288"/>
      <c r="C10" s="288"/>
      <c r="D10" s="288"/>
      <c r="E10" s="288"/>
      <c r="F10" s="288"/>
      <c r="G10" s="288"/>
      <c r="H10" s="268">
        <v>0</v>
      </c>
      <c r="I10" s="268">
        <v>5</v>
      </c>
    </row>
    <row r="11" spans="1:9">
      <c r="A11" s="288" t="s">
        <v>478</v>
      </c>
      <c r="B11" s="288"/>
      <c r="C11" s="288"/>
      <c r="D11" s="288"/>
      <c r="E11" s="288"/>
      <c r="F11" s="288"/>
      <c r="G11" s="288"/>
      <c r="H11" s="268">
        <v>0</v>
      </c>
      <c r="I11" s="268">
        <v>7</v>
      </c>
    </row>
    <row r="12" spans="1:9">
      <c r="A12" s="288" t="s">
        <v>479</v>
      </c>
      <c r="B12" s="288"/>
      <c r="C12" s="288"/>
      <c r="D12" s="288"/>
      <c r="E12" s="288"/>
      <c r="F12" s="288"/>
      <c r="G12" s="288"/>
      <c r="H12" s="268">
        <v>0</v>
      </c>
      <c r="I12" s="268">
        <v>3</v>
      </c>
    </row>
    <row r="13" spans="1:9">
      <c r="A13" s="288" t="s">
        <v>480</v>
      </c>
      <c r="B13" s="288"/>
      <c r="C13" s="288"/>
      <c r="D13" s="288"/>
      <c r="E13" s="288"/>
      <c r="F13" s="288"/>
      <c r="G13" s="288"/>
      <c r="H13" s="268">
        <v>2</v>
      </c>
      <c r="I13" s="268">
        <v>13</v>
      </c>
    </row>
    <row r="14" spans="1:9" ht="15.75">
      <c r="A14" s="289" t="s">
        <v>97</v>
      </c>
      <c r="B14" s="289"/>
      <c r="C14" s="289"/>
      <c r="D14" s="289"/>
      <c r="E14" s="289"/>
      <c r="F14" s="289"/>
      <c r="G14" s="289"/>
      <c r="H14" s="263"/>
      <c r="I14" s="263"/>
    </row>
    <row r="15" spans="1:9">
      <c r="A15" s="299" t="s">
        <v>481</v>
      </c>
      <c r="B15" s="299"/>
      <c r="C15" s="299"/>
      <c r="D15" s="299"/>
      <c r="E15" s="299"/>
      <c r="F15" s="299"/>
      <c r="G15" s="299"/>
      <c r="H15" s="268"/>
      <c r="I15" s="268"/>
    </row>
    <row r="16" spans="1:9">
      <c r="A16" s="307" t="s">
        <v>83</v>
      </c>
      <c r="B16" s="299" t="s">
        <v>99</v>
      </c>
      <c r="C16" s="299" t="s">
        <v>100</v>
      </c>
      <c r="D16" s="299"/>
      <c r="E16" s="299"/>
      <c r="F16" s="299"/>
      <c r="G16" s="299"/>
      <c r="H16" s="268">
        <v>1</v>
      </c>
      <c r="I16" s="268">
        <v>172</v>
      </c>
    </row>
    <row r="17" spans="1:18">
      <c r="A17" s="307"/>
      <c r="B17" s="299"/>
      <c r="C17" s="299" t="s">
        <v>101</v>
      </c>
      <c r="D17" s="299"/>
      <c r="E17" s="299"/>
      <c r="F17" s="299"/>
      <c r="G17" s="299"/>
      <c r="H17" s="268">
        <v>0</v>
      </c>
      <c r="I17" s="268">
        <v>0</v>
      </c>
    </row>
    <row r="18" spans="1:18">
      <c r="A18" s="307"/>
      <c r="B18" s="299"/>
      <c r="C18" s="299" t="s">
        <v>102</v>
      </c>
      <c r="D18" s="299"/>
      <c r="E18" s="299"/>
      <c r="F18" s="299"/>
      <c r="G18" s="299"/>
      <c r="H18" s="268">
        <v>0</v>
      </c>
      <c r="I18" s="268">
        <v>0</v>
      </c>
    </row>
    <row r="19" spans="1:18">
      <c r="A19" s="307"/>
      <c r="B19" s="299"/>
      <c r="C19" s="299" t="s">
        <v>103</v>
      </c>
      <c r="D19" s="299"/>
      <c r="E19" s="299"/>
      <c r="F19" s="299"/>
      <c r="G19" s="299"/>
      <c r="H19" s="268" t="s">
        <v>62</v>
      </c>
      <c r="I19" s="268" t="s">
        <v>62</v>
      </c>
    </row>
    <row r="20" spans="1:18">
      <c r="A20" s="307"/>
      <c r="B20" s="299" t="s">
        <v>104</v>
      </c>
      <c r="C20" s="299" t="s">
        <v>105</v>
      </c>
      <c r="D20" s="299"/>
      <c r="E20" s="299"/>
      <c r="F20" s="299"/>
      <c r="G20" s="299"/>
      <c r="H20" s="268">
        <v>0</v>
      </c>
      <c r="I20" s="268">
        <v>80</v>
      </c>
    </row>
    <row r="21" spans="1:18">
      <c r="A21" s="307"/>
      <c r="B21" s="299"/>
      <c r="C21" s="299" t="s">
        <v>106</v>
      </c>
      <c r="D21" s="299"/>
      <c r="E21" s="299"/>
      <c r="F21" s="299"/>
      <c r="G21" s="299"/>
      <c r="H21" s="268">
        <v>1</v>
      </c>
      <c r="I21" s="268">
        <v>98</v>
      </c>
    </row>
    <row r="22" spans="1:18">
      <c r="A22" s="299" t="s">
        <v>107</v>
      </c>
      <c r="B22" s="299"/>
      <c r="C22" s="299"/>
      <c r="D22" s="299"/>
      <c r="E22" s="299"/>
      <c r="F22" s="299"/>
      <c r="G22" s="299"/>
      <c r="H22" s="268">
        <v>1</v>
      </c>
      <c r="I22" s="268">
        <v>200</v>
      </c>
    </row>
    <row r="23" spans="1:18">
      <c r="A23" s="265" t="s">
        <v>83</v>
      </c>
      <c r="B23" s="299" t="s">
        <v>108</v>
      </c>
      <c r="C23" s="299"/>
      <c r="D23" s="299"/>
      <c r="E23" s="299"/>
      <c r="F23" s="299"/>
      <c r="G23" s="299"/>
      <c r="H23" s="268">
        <v>1</v>
      </c>
      <c r="I23" s="268">
        <v>101.77000000000001</v>
      </c>
    </row>
    <row r="24" spans="1:18" ht="15.75">
      <c r="A24" s="300" t="s">
        <v>502</v>
      </c>
      <c r="B24" s="289"/>
      <c r="C24" s="289"/>
      <c r="D24" s="289"/>
      <c r="E24" s="289"/>
      <c r="F24" s="289"/>
      <c r="G24" s="289"/>
      <c r="H24" s="259"/>
      <c r="I24" s="259"/>
    </row>
    <row r="25" spans="1:18">
      <c r="A25" s="240"/>
      <c r="B25" s="301" t="s">
        <v>121</v>
      </c>
      <c r="C25" s="302"/>
      <c r="D25" s="302"/>
      <c r="E25" s="302"/>
      <c r="F25" s="302"/>
      <c r="G25" s="303"/>
      <c r="H25" s="254">
        <v>11520</v>
      </c>
      <c r="I25" s="254">
        <v>2082322.6800000002</v>
      </c>
    </row>
    <row r="26" spans="1:18">
      <c r="A26" s="241"/>
      <c r="B26" s="304" t="s">
        <v>482</v>
      </c>
      <c r="C26" s="305"/>
      <c r="D26" s="305"/>
      <c r="E26" s="305"/>
      <c r="F26" s="305"/>
      <c r="G26" s="306"/>
      <c r="H26" s="254">
        <v>1300</v>
      </c>
      <c r="I26" s="254">
        <v>581663.51</v>
      </c>
    </row>
    <row r="27" spans="1:18" ht="13.5" thickBot="1">
      <c r="A27" s="242"/>
      <c r="B27" s="243" t="s">
        <v>123</v>
      </c>
      <c r="C27" s="244"/>
      <c r="D27" s="244"/>
      <c r="E27" s="244"/>
      <c r="F27" s="244"/>
      <c r="G27" s="244"/>
      <c r="H27" s="255">
        <v>303573.42</v>
      </c>
      <c r="I27" s="255">
        <v>1077388.46</v>
      </c>
    </row>
    <row r="28" spans="1:18">
      <c r="H28" s="91"/>
    </row>
    <row r="29" spans="1:18">
      <c r="A29"/>
    </row>
    <row r="30" spans="1:18" ht="12.75" customHeight="1">
      <c r="A30" s="326"/>
      <c r="B30" s="326"/>
      <c r="C30" s="326"/>
      <c r="D30" s="326"/>
      <c r="E30" s="326"/>
      <c r="F30" s="326"/>
      <c r="G30" s="326"/>
      <c r="H30" s="327">
        <v>2016</v>
      </c>
      <c r="I30" s="327">
        <v>2017</v>
      </c>
    </row>
    <row r="31" spans="1:18" s="3" customFormat="1" ht="12.75" customHeight="1">
      <c r="A31" s="326"/>
      <c r="B31" s="326"/>
      <c r="C31" s="326"/>
      <c r="D31" s="326"/>
      <c r="E31" s="326"/>
      <c r="F31" s="326"/>
      <c r="G31" s="326"/>
      <c r="H31" s="326"/>
      <c r="I31" s="326"/>
      <c r="J31"/>
      <c r="K31"/>
      <c r="L31"/>
      <c r="M31"/>
      <c r="N31"/>
      <c r="O31"/>
      <c r="P31"/>
      <c r="Q31"/>
      <c r="R31"/>
    </row>
    <row r="32" spans="1:18" s="3" customFormat="1" ht="13.5" customHeight="1">
      <c r="A32" s="328" t="s">
        <v>112</v>
      </c>
      <c r="B32" s="329"/>
      <c r="C32" s="329"/>
      <c r="D32" s="329"/>
      <c r="E32" s="329"/>
      <c r="F32" s="329"/>
      <c r="G32" s="329"/>
      <c r="H32" s="270"/>
      <c r="I32" s="270"/>
      <c r="J32"/>
      <c r="K32"/>
      <c r="L32"/>
      <c r="M32"/>
      <c r="N32"/>
      <c r="O32"/>
      <c r="P32"/>
      <c r="Q32"/>
      <c r="R32"/>
    </row>
    <row r="33" spans="1:9" s="3" customFormat="1" ht="15.75" customHeight="1">
      <c r="A33" s="330" t="s">
        <v>483</v>
      </c>
      <c r="B33" s="331"/>
      <c r="C33" s="331"/>
      <c r="D33" s="331"/>
      <c r="E33" s="331"/>
      <c r="F33" s="331"/>
      <c r="G33" s="331"/>
      <c r="H33" s="271">
        <v>6</v>
      </c>
      <c r="I33" s="271">
        <v>99</v>
      </c>
    </row>
    <row r="34" spans="1:9" s="3" customFormat="1" ht="15.75" customHeight="1">
      <c r="A34" s="332" t="s">
        <v>484</v>
      </c>
      <c r="B34" s="333"/>
      <c r="C34" s="333"/>
      <c r="D34" s="333"/>
      <c r="E34" s="333"/>
      <c r="F34" s="333"/>
      <c r="G34" s="333"/>
      <c r="H34" s="271">
        <v>24</v>
      </c>
      <c r="I34" s="271">
        <v>85</v>
      </c>
    </row>
    <row r="35" spans="1:9" s="3" customFormat="1" ht="15.75" customHeight="1">
      <c r="A35" s="330" t="s">
        <v>485</v>
      </c>
      <c r="B35" s="331"/>
      <c r="C35" s="331"/>
      <c r="D35" s="331"/>
      <c r="E35" s="331"/>
      <c r="F35" s="331"/>
      <c r="G35" s="331"/>
      <c r="H35" s="271">
        <v>0</v>
      </c>
      <c r="I35" s="271">
        <v>6</v>
      </c>
    </row>
    <row r="36" spans="1:9" s="3" customFormat="1" ht="15.75" customHeight="1">
      <c r="A36" s="330" t="s">
        <v>486</v>
      </c>
      <c r="B36" s="331"/>
      <c r="C36" s="331"/>
      <c r="D36" s="331"/>
      <c r="E36" s="331"/>
      <c r="F36" s="331"/>
      <c r="G36" s="331"/>
      <c r="H36" s="271">
        <v>1</v>
      </c>
      <c r="I36" s="271">
        <v>11</v>
      </c>
    </row>
    <row r="37" spans="1:9" s="3" customFormat="1" ht="15.75" customHeight="1">
      <c r="A37" s="330" t="s">
        <v>487</v>
      </c>
      <c r="B37" s="331"/>
      <c r="C37" s="331"/>
      <c r="D37" s="331"/>
      <c r="E37" s="331"/>
      <c r="F37" s="331"/>
      <c r="G37" s="331"/>
      <c r="H37" s="271">
        <v>3</v>
      </c>
      <c r="I37" s="271">
        <v>28</v>
      </c>
    </row>
    <row r="38" spans="1:9" s="3" customFormat="1" ht="15.75" customHeight="1">
      <c r="A38" s="334" t="s">
        <v>81</v>
      </c>
      <c r="B38" s="335"/>
      <c r="C38" s="335"/>
      <c r="D38" s="335"/>
      <c r="E38" s="335"/>
      <c r="F38" s="335"/>
      <c r="G38" s="335"/>
      <c r="H38" s="271">
        <v>0</v>
      </c>
      <c r="I38" s="271">
        <v>4</v>
      </c>
    </row>
    <row r="39" spans="1:9" s="3" customFormat="1" ht="15.75" customHeight="1">
      <c r="A39" s="330" t="s">
        <v>161</v>
      </c>
      <c r="B39" s="331"/>
      <c r="C39" s="331"/>
      <c r="D39" s="331"/>
      <c r="E39" s="331"/>
      <c r="F39" s="331"/>
      <c r="G39" s="331"/>
      <c r="H39" s="271">
        <v>0</v>
      </c>
      <c r="I39" s="271">
        <v>5</v>
      </c>
    </row>
    <row r="40" spans="1:9" s="3" customFormat="1" ht="15.75" customHeight="1">
      <c r="A40" s="272" t="s">
        <v>162</v>
      </c>
      <c r="B40" s="330" t="s">
        <v>84</v>
      </c>
      <c r="C40" s="331"/>
      <c r="D40" s="331"/>
      <c r="E40" s="331"/>
      <c r="F40" s="331"/>
      <c r="G40" s="331"/>
      <c r="H40" s="271">
        <v>0</v>
      </c>
      <c r="I40" s="271">
        <v>5</v>
      </c>
    </row>
    <row r="41" spans="1:9" s="3" customFormat="1" ht="15.75" customHeight="1">
      <c r="A41" s="330" t="s">
        <v>488</v>
      </c>
      <c r="B41" s="331"/>
      <c r="C41" s="331"/>
      <c r="D41" s="331"/>
      <c r="E41" s="331"/>
      <c r="F41" s="331"/>
      <c r="G41" s="331"/>
      <c r="H41" s="271">
        <v>0</v>
      </c>
      <c r="I41" s="271">
        <v>7</v>
      </c>
    </row>
    <row r="42" spans="1:9" s="3" customFormat="1" ht="15.75" customHeight="1">
      <c r="A42" s="272" t="s">
        <v>162</v>
      </c>
      <c r="B42" s="330" t="s">
        <v>86</v>
      </c>
      <c r="C42" s="331"/>
      <c r="D42" s="331"/>
      <c r="E42" s="331"/>
      <c r="F42" s="331"/>
      <c r="G42" s="331"/>
      <c r="H42" s="271">
        <v>0</v>
      </c>
      <c r="I42" s="271">
        <v>7</v>
      </c>
    </row>
    <row r="43" spans="1:9" s="3" customFormat="1" ht="15.75" customHeight="1">
      <c r="A43" s="332" t="s">
        <v>489</v>
      </c>
      <c r="B43" s="333"/>
      <c r="C43" s="333"/>
      <c r="D43" s="333"/>
      <c r="E43" s="333"/>
      <c r="F43" s="333"/>
      <c r="G43" s="333"/>
      <c r="H43" s="271">
        <v>0</v>
      </c>
      <c r="I43" s="271">
        <v>3</v>
      </c>
    </row>
    <row r="44" spans="1:9" s="3" customFormat="1" ht="15.75" customHeight="1">
      <c r="A44" s="332" t="s">
        <v>490</v>
      </c>
      <c r="B44" s="333"/>
      <c r="C44" s="333"/>
      <c r="D44" s="333"/>
      <c r="E44" s="333"/>
      <c r="F44" s="333"/>
      <c r="G44" s="333"/>
      <c r="H44" s="271">
        <v>2</v>
      </c>
      <c r="I44" s="271">
        <v>13</v>
      </c>
    </row>
    <row r="45" spans="1:9" s="3" customFormat="1" ht="15.75" customHeight="1">
      <c r="A45" s="336" t="s">
        <v>163</v>
      </c>
      <c r="B45" s="337"/>
      <c r="C45" s="337"/>
      <c r="D45" s="337"/>
      <c r="E45" s="337"/>
      <c r="F45" s="337"/>
      <c r="G45" s="337"/>
      <c r="H45" s="271">
        <v>36</v>
      </c>
      <c r="I45" s="271">
        <v>172</v>
      </c>
    </row>
    <row r="46" spans="1:9" s="3" customFormat="1" ht="15.75" customHeight="1">
      <c r="A46" s="338" t="s">
        <v>83</v>
      </c>
      <c r="B46" s="332" t="s">
        <v>90</v>
      </c>
      <c r="C46" s="336" t="s">
        <v>91</v>
      </c>
      <c r="D46" s="337"/>
      <c r="E46" s="337"/>
      <c r="F46" s="337"/>
      <c r="G46" s="337"/>
      <c r="H46" s="271">
        <v>36</v>
      </c>
      <c r="I46" s="271">
        <v>59</v>
      </c>
    </row>
    <row r="47" spans="1:9" s="3" customFormat="1" ht="15.75" customHeight="1">
      <c r="A47" s="339"/>
      <c r="B47" s="333"/>
      <c r="C47" s="336" t="s">
        <v>92</v>
      </c>
      <c r="D47" s="337"/>
      <c r="E47" s="337"/>
      <c r="F47" s="337"/>
      <c r="G47" s="337"/>
      <c r="H47" s="271">
        <v>0</v>
      </c>
      <c r="I47" s="271">
        <v>2</v>
      </c>
    </row>
    <row r="48" spans="1:9" s="3" customFormat="1" ht="15.75" customHeight="1">
      <c r="A48" s="339"/>
      <c r="B48" s="336" t="s">
        <v>164</v>
      </c>
      <c r="C48" s="337"/>
      <c r="D48" s="337"/>
      <c r="E48" s="337"/>
      <c r="F48" s="337"/>
      <c r="G48" s="337"/>
      <c r="H48" s="271">
        <v>2</v>
      </c>
      <c r="I48" s="271">
        <v>10</v>
      </c>
    </row>
    <row r="49" spans="1:9" s="3" customFormat="1" ht="15.75" customHeight="1">
      <c r="A49" s="339"/>
      <c r="B49" s="272" t="s">
        <v>83</v>
      </c>
      <c r="C49" s="336" t="s">
        <v>165</v>
      </c>
      <c r="D49" s="337"/>
      <c r="E49" s="337"/>
      <c r="F49" s="337"/>
      <c r="G49" s="337"/>
      <c r="H49" s="271">
        <v>1</v>
      </c>
      <c r="I49" s="271">
        <v>6</v>
      </c>
    </row>
    <row r="50" spans="1:9" s="3" customFormat="1" ht="15.75" customHeight="1">
      <c r="A50" s="339"/>
      <c r="B50" s="336" t="s">
        <v>166</v>
      </c>
      <c r="C50" s="337"/>
      <c r="D50" s="337"/>
      <c r="E50" s="337"/>
      <c r="F50" s="337"/>
      <c r="G50" s="337"/>
      <c r="H50" s="271">
        <v>0</v>
      </c>
      <c r="I50" s="271">
        <v>7</v>
      </c>
    </row>
    <row r="51" spans="1:9" s="3" customFormat="1" ht="15.75" customHeight="1">
      <c r="A51" s="339"/>
      <c r="B51" s="272" t="s">
        <v>83</v>
      </c>
      <c r="C51" s="336" t="s">
        <v>491</v>
      </c>
      <c r="D51" s="337"/>
      <c r="E51" s="337"/>
      <c r="F51" s="337"/>
      <c r="G51" s="337"/>
      <c r="H51" s="271">
        <v>0</v>
      </c>
      <c r="I51" s="271">
        <v>4</v>
      </c>
    </row>
    <row r="52" spans="1:9" s="3" customFormat="1" ht="15.75" customHeight="1">
      <c r="A52" s="334" t="s">
        <v>97</v>
      </c>
      <c r="B52" s="335"/>
      <c r="C52" s="335"/>
      <c r="D52" s="335"/>
      <c r="E52" s="335"/>
      <c r="F52" s="335"/>
      <c r="G52" s="335"/>
      <c r="H52" s="271">
        <v>0</v>
      </c>
      <c r="I52" s="271">
        <v>90</v>
      </c>
    </row>
    <row r="53" spans="1:9" s="3" customFormat="1" ht="15.75" customHeight="1">
      <c r="A53" s="332" t="s">
        <v>492</v>
      </c>
      <c r="B53" s="333"/>
      <c r="C53" s="333"/>
      <c r="D53" s="333"/>
      <c r="E53" s="333"/>
      <c r="F53" s="333"/>
      <c r="G53" s="333"/>
      <c r="H53" s="271">
        <v>1</v>
      </c>
      <c r="I53" s="271">
        <v>146</v>
      </c>
    </row>
    <row r="54" spans="1:9" s="3" customFormat="1" ht="15.75" customHeight="1">
      <c r="A54" s="273" t="s">
        <v>83</v>
      </c>
      <c r="B54" s="332" t="s">
        <v>167</v>
      </c>
      <c r="C54" s="332" t="s">
        <v>493</v>
      </c>
      <c r="D54" s="333"/>
      <c r="E54" s="333"/>
      <c r="F54" s="333"/>
      <c r="G54" s="333"/>
      <c r="H54" s="271">
        <v>1</v>
      </c>
      <c r="I54" s="271">
        <v>172</v>
      </c>
    </row>
    <row r="55" spans="1:9" s="3" customFormat="1" ht="15.75" customHeight="1">
      <c r="A55" s="274"/>
      <c r="B55" s="333"/>
      <c r="C55" s="332" t="s">
        <v>494</v>
      </c>
      <c r="D55" s="333"/>
      <c r="E55" s="333"/>
      <c r="F55" s="333"/>
      <c r="G55" s="333"/>
      <c r="H55" s="271">
        <v>0</v>
      </c>
      <c r="I55" s="271">
        <v>0</v>
      </c>
    </row>
    <row r="56" spans="1:9" s="3" customFormat="1" ht="15.75" customHeight="1">
      <c r="A56" s="275"/>
      <c r="B56" s="333"/>
      <c r="C56" s="332" t="s">
        <v>495</v>
      </c>
      <c r="D56" s="333"/>
      <c r="E56" s="333"/>
      <c r="F56" s="333"/>
      <c r="G56" s="333"/>
      <c r="H56" s="271">
        <v>0</v>
      </c>
      <c r="I56" s="271">
        <v>0</v>
      </c>
    </row>
    <row r="57" spans="1:9" s="3" customFormat="1" ht="15.75" customHeight="1">
      <c r="A57" s="275"/>
      <c r="B57" s="332" t="s">
        <v>496</v>
      </c>
      <c r="C57" s="332" t="s">
        <v>497</v>
      </c>
      <c r="D57" s="333"/>
      <c r="E57" s="333"/>
      <c r="F57" s="333"/>
      <c r="G57" s="333"/>
      <c r="H57" s="271">
        <v>0</v>
      </c>
      <c r="I57" s="271">
        <v>80</v>
      </c>
    </row>
    <row r="58" spans="1:9" s="3" customFormat="1" ht="15.75" customHeight="1">
      <c r="A58" s="275"/>
      <c r="B58" s="333"/>
      <c r="C58" s="332" t="s">
        <v>498</v>
      </c>
      <c r="D58" s="333"/>
      <c r="E58" s="333"/>
      <c r="F58" s="333"/>
      <c r="G58" s="333"/>
      <c r="H58" s="271">
        <v>1</v>
      </c>
      <c r="I58" s="271">
        <v>98</v>
      </c>
    </row>
    <row r="59" spans="1:9" s="3" customFormat="1" ht="15.75" customHeight="1">
      <c r="A59" s="332" t="s">
        <v>168</v>
      </c>
      <c r="B59" s="333"/>
      <c r="C59" s="333"/>
      <c r="D59" s="333"/>
      <c r="E59" s="333"/>
      <c r="F59" s="333"/>
      <c r="G59" s="333"/>
      <c r="H59" s="271">
        <v>1</v>
      </c>
      <c r="I59" s="271">
        <v>200</v>
      </c>
    </row>
    <row r="60" spans="1:9" s="3" customFormat="1" ht="15.75" customHeight="1">
      <c r="A60" s="276" t="s">
        <v>83</v>
      </c>
      <c r="B60" s="332" t="s">
        <v>499</v>
      </c>
      <c r="C60" s="333"/>
      <c r="D60" s="333"/>
      <c r="E60" s="333"/>
      <c r="F60" s="333"/>
      <c r="G60" s="333"/>
      <c r="H60" s="271">
        <v>1</v>
      </c>
      <c r="I60" s="271">
        <v>101.77000000000001</v>
      </c>
    </row>
    <row r="61" spans="1:9" s="3" customFormat="1" ht="15.75" customHeight="1">
      <c r="A61" s="334" t="s">
        <v>109</v>
      </c>
      <c r="B61" s="335"/>
      <c r="C61" s="335"/>
      <c r="D61" s="335"/>
      <c r="E61" s="335"/>
      <c r="F61" s="335"/>
      <c r="G61" s="335"/>
      <c r="H61" s="271">
        <v>0</v>
      </c>
      <c r="I61" s="271">
        <v>0</v>
      </c>
    </row>
    <row r="62" spans="1:9" s="3" customFormat="1" ht="15.75" customHeight="1">
      <c r="A62" s="332" t="s">
        <v>500</v>
      </c>
      <c r="B62" s="333"/>
      <c r="C62" s="333"/>
      <c r="D62" s="333"/>
      <c r="E62" s="333"/>
      <c r="F62" s="333"/>
      <c r="G62" s="333"/>
      <c r="H62" s="271">
        <v>8</v>
      </c>
      <c r="I62" s="271">
        <v>7</v>
      </c>
    </row>
    <row r="63" spans="1:9" s="3" customFormat="1" ht="15.75" customHeight="1">
      <c r="A63" s="277"/>
      <c r="B63" s="332" t="s">
        <v>169</v>
      </c>
      <c r="C63" s="333"/>
      <c r="D63" s="333"/>
      <c r="E63" s="333"/>
      <c r="F63" s="333"/>
      <c r="G63" s="333"/>
      <c r="H63" s="271">
        <v>3</v>
      </c>
      <c r="I63" s="271">
        <v>4</v>
      </c>
    </row>
    <row r="64" spans="1:9" s="3" customFormat="1" ht="15.75" customHeight="1">
      <c r="A64" s="332" t="s">
        <v>170</v>
      </c>
      <c r="B64" s="333"/>
      <c r="C64" s="333"/>
      <c r="D64" s="333"/>
      <c r="E64" s="333"/>
      <c r="F64" s="333"/>
      <c r="G64" s="333"/>
      <c r="H64" s="271">
        <v>0</v>
      </c>
      <c r="I64" s="271">
        <v>0</v>
      </c>
    </row>
    <row r="65" spans="1:10" ht="15.75" customHeight="1">
      <c r="A65" s="332" t="s">
        <v>501</v>
      </c>
      <c r="B65" s="333"/>
      <c r="C65" s="333"/>
      <c r="D65" s="333"/>
      <c r="E65" s="333"/>
      <c r="F65" s="333"/>
      <c r="G65" s="333"/>
      <c r="H65" s="271">
        <v>28</v>
      </c>
      <c r="I65" s="271">
        <v>38</v>
      </c>
    </row>
    <row r="66" spans="1:10">
      <c r="A66" s="278"/>
      <c r="B66" s="278"/>
      <c r="C66" s="278"/>
      <c r="D66" s="278"/>
      <c r="E66" s="278"/>
      <c r="F66" s="278"/>
      <c r="G66" s="278"/>
      <c r="H66" s="278"/>
      <c r="I66" s="278"/>
    </row>
    <row r="68" spans="1:10" ht="13.5" thickBot="1"/>
    <row r="69" spans="1:10" ht="15.75">
      <c r="A69" s="226" t="s">
        <v>131</v>
      </c>
      <c r="B69" s="62"/>
      <c r="C69" s="63" t="s">
        <v>132</v>
      </c>
      <c r="D69" s="64"/>
      <c r="E69" s="62"/>
      <c r="F69" s="62"/>
      <c r="G69" s="62"/>
      <c r="H69" s="308">
        <v>2016</v>
      </c>
      <c r="I69" s="308">
        <v>2017</v>
      </c>
    </row>
    <row r="70" spans="1:10" ht="15.75">
      <c r="A70" s="227"/>
      <c r="B70" s="63" t="s">
        <v>133</v>
      </c>
      <c r="C70" s="62"/>
      <c r="D70" s="62"/>
      <c r="E70" s="62"/>
      <c r="F70" s="62"/>
      <c r="G70" s="62"/>
      <c r="H70" s="309"/>
      <c r="I70" s="309"/>
    </row>
    <row r="71" spans="1:10" ht="15.75">
      <c r="A71" s="315" t="s">
        <v>171</v>
      </c>
      <c r="B71" s="316"/>
      <c r="C71" s="316"/>
      <c r="D71" s="316"/>
      <c r="E71" s="316"/>
      <c r="F71" s="316"/>
      <c r="G71" s="316"/>
      <c r="H71" s="65">
        <v>1760270.67</v>
      </c>
      <c r="I71" s="65">
        <v>8121480.4199999999</v>
      </c>
    </row>
    <row r="72" spans="1:10" ht="15.75">
      <c r="A72" s="66" t="s">
        <v>83</v>
      </c>
      <c r="B72" s="310" t="s">
        <v>172</v>
      </c>
      <c r="C72" s="310"/>
      <c r="D72" s="310"/>
      <c r="E72" s="310"/>
      <c r="F72" s="310"/>
      <c r="G72" s="311"/>
      <c r="H72" s="67">
        <v>1823196.3199999998</v>
      </c>
      <c r="I72" s="67">
        <v>9256751.620000001</v>
      </c>
    </row>
    <row r="73" spans="1:10" ht="15.75">
      <c r="A73" s="68"/>
      <c r="B73" s="310" t="s">
        <v>173</v>
      </c>
      <c r="C73" s="310"/>
      <c r="D73" s="310"/>
      <c r="E73" s="310"/>
      <c r="F73" s="310"/>
      <c r="G73" s="311"/>
      <c r="H73" s="67">
        <v>0</v>
      </c>
      <c r="I73" s="67">
        <v>0</v>
      </c>
    </row>
    <row r="74" spans="1:10" ht="15.75">
      <c r="A74" s="68"/>
      <c r="B74" s="311" t="s">
        <v>174</v>
      </c>
      <c r="C74" s="312"/>
      <c r="D74" s="69" t="s">
        <v>118</v>
      </c>
      <c r="E74" s="313" t="s">
        <v>175</v>
      </c>
      <c r="F74" s="314"/>
      <c r="G74" s="314"/>
      <c r="H74" s="67">
        <v>237530.03</v>
      </c>
      <c r="I74" s="67">
        <v>0</v>
      </c>
    </row>
    <row r="75" spans="1:10" ht="15.75">
      <c r="A75" s="68"/>
      <c r="B75" s="68"/>
      <c r="C75" s="68"/>
      <c r="D75" s="68"/>
      <c r="E75" s="68"/>
      <c r="F75" s="68"/>
      <c r="G75" s="68"/>
      <c r="H75" s="67">
        <v>0</v>
      </c>
      <c r="I75" s="67">
        <v>0</v>
      </c>
    </row>
    <row r="76" spans="1:10" ht="15.75">
      <c r="A76" s="315" t="s">
        <v>176</v>
      </c>
      <c r="B76" s="316"/>
      <c r="C76" s="316"/>
      <c r="D76" s="316"/>
      <c r="E76" s="316"/>
      <c r="F76" s="316"/>
      <c r="G76" s="316"/>
      <c r="H76" s="65">
        <v>753030.05</v>
      </c>
      <c r="I76" s="65">
        <v>5491803.1000000006</v>
      </c>
    </row>
    <row r="77" spans="1:10" ht="15.75">
      <c r="A77" s="70" t="s">
        <v>83</v>
      </c>
      <c r="B77" s="311" t="s">
        <v>177</v>
      </c>
      <c r="C77" s="312"/>
      <c r="D77" s="312"/>
      <c r="E77" s="312"/>
      <c r="F77" s="312"/>
      <c r="G77" s="312"/>
      <c r="H77" s="67">
        <v>300786.06</v>
      </c>
      <c r="I77" s="67">
        <v>929505.42999999993</v>
      </c>
    </row>
    <row r="78" spans="1:10" ht="15.75">
      <c r="A78" s="68"/>
      <c r="B78" s="318" t="s">
        <v>178</v>
      </c>
      <c r="C78" s="319"/>
      <c r="D78" s="319"/>
      <c r="E78" s="319"/>
      <c r="F78" s="319"/>
      <c r="G78" s="320"/>
      <c r="H78" s="67">
        <v>0</v>
      </c>
      <c r="I78" s="67">
        <v>1402166.19</v>
      </c>
    </row>
    <row r="79" spans="1:10" ht="15.75">
      <c r="A79" s="68"/>
      <c r="B79" s="66" t="s">
        <v>83</v>
      </c>
      <c r="C79" s="321" t="s">
        <v>121</v>
      </c>
      <c r="D79" s="321"/>
      <c r="E79" s="321"/>
      <c r="F79" s="321"/>
      <c r="G79" s="322"/>
      <c r="H79" s="88">
        <v>0</v>
      </c>
      <c r="I79" s="88">
        <v>1123802.6800000002</v>
      </c>
      <c r="J79" s="91">
        <f>I79+I80</f>
        <v>1402166.1900000002</v>
      </c>
    </row>
    <row r="80" spans="1:10" ht="15.75">
      <c r="A80" s="68"/>
      <c r="B80" s="68"/>
      <c r="C80" s="323" t="s">
        <v>179</v>
      </c>
      <c r="D80" s="324"/>
      <c r="E80" s="324"/>
      <c r="F80" s="324"/>
      <c r="G80" s="325"/>
      <c r="H80" s="88">
        <v>0</v>
      </c>
      <c r="I80" s="88">
        <v>278363.51</v>
      </c>
    </row>
    <row r="81" spans="1:10" ht="15.75">
      <c r="A81" s="68"/>
      <c r="B81" s="318" t="s">
        <v>180</v>
      </c>
      <c r="C81" s="319"/>
      <c r="D81" s="319"/>
      <c r="E81" s="319"/>
      <c r="F81" s="319"/>
      <c r="G81" s="320"/>
      <c r="H81" s="67">
        <v>12820</v>
      </c>
      <c r="I81" s="67">
        <v>1261820</v>
      </c>
    </row>
    <row r="82" spans="1:10" ht="15.75">
      <c r="A82" s="68"/>
      <c r="B82" s="89" t="s">
        <v>83</v>
      </c>
      <c r="C82" s="321" t="s">
        <v>121</v>
      </c>
      <c r="D82" s="321"/>
      <c r="E82" s="321"/>
      <c r="F82" s="321"/>
      <c r="G82" s="322"/>
      <c r="H82" s="88">
        <v>11520</v>
      </c>
      <c r="I82" s="88">
        <v>958520</v>
      </c>
      <c r="J82" s="91">
        <f>I82+I83</f>
        <v>1261820</v>
      </c>
    </row>
    <row r="83" spans="1:10" ht="15.75">
      <c r="A83" s="68"/>
      <c r="B83" s="90"/>
      <c r="C83" s="323" t="s">
        <v>179</v>
      </c>
      <c r="D83" s="324"/>
      <c r="E83" s="324"/>
      <c r="F83" s="324"/>
      <c r="G83" s="325"/>
      <c r="H83" s="88">
        <v>1300</v>
      </c>
      <c r="I83" s="88">
        <v>303300</v>
      </c>
    </row>
    <row r="84" spans="1:10" ht="15.75">
      <c r="A84" s="68"/>
      <c r="B84" s="311" t="s">
        <v>123</v>
      </c>
      <c r="C84" s="312"/>
      <c r="D84" s="312"/>
      <c r="E84" s="312"/>
      <c r="F84" s="312"/>
      <c r="G84" s="312"/>
      <c r="H84" s="67">
        <v>303573.42</v>
      </c>
      <c r="I84" s="67">
        <v>1077388.46</v>
      </c>
    </row>
    <row r="85" spans="1:10" ht="15.75">
      <c r="A85" s="68"/>
      <c r="B85" s="71" t="s">
        <v>181</v>
      </c>
      <c r="C85" s="72"/>
      <c r="D85" s="72"/>
      <c r="E85" s="72"/>
      <c r="F85" s="72"/>
      <c r="G85" s="72"/>
      <c r="H85" s="67">
        <v>164606.91</v>
      </c>
      <c r="I85" s="67">
        <v>846731.05999999994</v>
      </c>
    </row>
    <row r="86" spans="1:10" ht="16.5" thickBot="1">
      <c r="A86" s="68"/>
      <c r="B86" s="317" t="s">
        <v>182</v>
      </c>
      <c r="C86" s="310"/>
      <c r="D86" s="310"/>
      <c r="E86" s="310"/>
      <c r="F86" s="310"/>
      <c r="G86" s="311"/>
      <c r="H86" s="73">
        <v>107338.39000000001</v>
      </c>
      <c r="I86" s="73">
        <v>430068.07</v>
      </c>
    </row>
    <row r="87" spans="1:10" ht="16.5" thickBot="1">
      <c r="A87" s="227"/>
      <c r="B87" s="62"/>
      <c r="C87" s="62"/>
      <c r="D87" s="62"/>
      <c r="E87" s="62"/>
      <c r="F87" s="62"/>
      <c r="G87" s="62"/>
      <c r="H87" s="74">
        <v>2513300.7199999997</v>
      </c>
      <c r="I87" s="75">
        <v>13613283.52</v>
      </c>
      <c r="J87" s="91"/>
    </row>
    <row r="90" spans="1:10">
      <c r="H90" t="s">
        <v>183</v>
      </c>
    </row>
    <row r="93" spans="1:10">
      <c r="G93" s="76"/>
      <c r="H93" s="76">
        <v>2016</v>
      </c>
      <c r="I93" s="76">
        <v>2017</v>
      </c>
    </row>
    <row r="94" spans="1:10">
      <c r="G94" s="85" t="s">
        <v>139</v>
      </c>
      <c r="H94" s="85" t="s">
        <v>147</v>
      </c>
      <c r="I94" s="77" t="s">
        <v>184</v>
      </c>
    </row>
    <row r="95" spans="1:10">
      <c r="G95" s="78" t="s">
        <v>148</v>
      </c>
      <c r="H95" s="79">
        <v>0</v>
      </c>
      <c r="I95" s="80">
        <v>71200</v>
      </c>
    </row>
    <row r="96" spans="1:10">
      <c r="G96" s="81" t="s">
        <v>150</v>
      </c>
      <c r="H96" s="82"/>
      <c r="I96" s="83">
        <v>38965.68</v>
      </c>
    </row>
    <row r="97" spans="7:9">
      <c r="G97" s="81" t="s">
        <v>151</v>
      </c>
      <c r="H97" s="82">
        <v>0</v>
      </c>
      <c r="I97" s="83">
        <v>1350966</v>
      </c>
    </row>
    <row r="98" spans="7:9">
      <c r="G98" s="81" t="s">
        <v>152</v>
      </c>
      <c r="H98" s="82">
        <v>0</v>
      </c>
      <c r="I98" s="83">
        <v>193963.51</v>
      </c>
    </row>
    <row r="99" spans="7:9">
      <c r="G99" s="81" t="s">
        <v>185</v>
      </c>
      <c r="H99" s="82">
        <v>0</v>
      </c>
      <c r="I99" s="83">
        <v>245206</v>
      </c>
    </row>
    <row r="100" spans="7:9">
      <c r="G100" s="81" t="s">
        <v>157</v>
      </c>
      <c r="H100" s="82">
        <v>0</v>
      </c>
      <c r="I100" s="83">
        <v>0</v>
      </c>
    </row>
    <row r="101" spans="7:9">
      <c r="G101" s="81" t="s">
        <v>158</v>
      </c>
      <c r="H101" s="82"/>
      <c r="I101" s="83"/>
    </row>
    <row r="102" spans="7:9">
      <c r="G102" s="81" t="s">
        <v>186</v>
      </c>
      <c r="H102" s="82">
        <v>0</v>
      </c>
      <c r="I102" s="83">
        <v>0</v>
      </c>
    </row>
    <row r="103" spans="7:9">
      <c r="G103" s="84" t="s">
        <v>138</v>
      </c>
      <c r="H103" s="86">
        <v>0</v>
      </c>
      <c r="I103" s="87">
        <v>1900301.19</v>
      </c>
    </row>
  </sheetData>
  <mergeCells count="83">
    <mergeCell ref="A22:G22"/>
    <mergeCell ref="B23:G23"/>
    <mergeCell ref="A24:G24"/>
    <mergeCell ref="B25:G25"/>
    <mergeCell ref="B26:G26"/>
    <mergeCell ref="A15:G15"/>
    <mergeCell ref="A16:A21"/>
    <mergeCell ref="B16:B19"/>
    <mergeCell ref="C16:G16"/>
    <mergeCell ref="C17:G17"/>
    <mergeCell ref="C18:G18"/>
    <mergeCell ref="C19:G19"/>
    <mergeCell ref="B20:B21"/>
    <mergeCell ref="C20:G20"/>
    <mergeCell ref="C21:G21"/>
    <mergeCell ref="A10:G10"/>
    <mergeCell ref="A11:G11"/>
    <mergeCell ref="A12:G12"/>
    <mergeCell ref="A13:G13"/>
    <mergeCell ref="A14:G14"/>
    <mergeCell ref="A5:G5"/>
    <mergeCell ref="A6:G6"/>
    <mergeCell ref="A7:G7"/>
    <mergeCell ref="A8:G8"/>
    <mergeCell ref="A9:G9"/>
    <mergeCell ref="A61:G61"/>
    <mergeCell ref="A62:G62"/>
    <mergeCell ref="B63:G63"/>
    <mergeCell ref="A64:G64"/>
    <mergeCell ref="A65:G65"/>
    <mergeCell ref="B57:B58"/>
    <mergeCell ref="C57:G57"/>
    <mergeCell ref="C58:G58"/>
    <mergeCell ref="A59:G59"/>
    <mergeCell ref="B60:G60"/>
    <mergeCell ref="A52:G52"/>
    <mergeCell ref="A53:G53"/>
    <mergeCell ref="B54:B56"/>
    <mergeCell ref="C54:G54"/>
    <mergeCell ref="C55:G55"/>
    <mergeCell ref="C56:G56"/>
    <mergeCell ref="A44:G44"/>
    <mergeCell ref="A45:G45"/>
    <mergeCell ref="A46:A51"/>
    <mergeCell ref="B46:B47"/>
    <mergeCell ref="C46:G46"/>
    <mergeCell ref="C47:G47"/>
    <mergeCell ref="B48:G48"/>
    <mergeCell ref="C49:G49"/>
    <mergeCell ref="B50:G50"/>
    <mergeCell ref="C51:G51"/>
    <mergeCell ref="A39:G39"/>
    <mergeCell ref="B40:G40"/>
    <mergeCell ref="A41:G41"/>
    <mergeCell ref="B42:G42"/>
    <mergeCell ref="A43:G43"/>
    <mergeCell ref="A34:G34"/>
    <mergeCell ref="A35:G35"/>
    <mergeCell ref="A36:G36"/>
    <mergeCell ref="A37:G37"/>
    <mergeCell ref="A38:G38"/>
    <mergeCell ref="A30:G31"/>
    <mergeCell ref="H30:H31"/>
    <mergeCell ref="I30:I31"/>
    <mergeCell ref="A32:G32"/>
    <mergeCell ref="A33:G33"/>
    <mergeCell ref="B86:G86"/>
    <mergeCell ref="A76:G76"/>
    <mergeCell ref="B78:G78"/>
    <mergeCell ref="B77:G77"/>
    <mergeCell ref="C79:G79"/>
    <mergeCell ref="C80:G80"/>
    <mergeCell ref="B81:G81"/>
    <mergeCell ref="C82:G82"/>
    <mergeCell ref="C83:G83"/>
    <mergeCell ref="B84:G84"/>
    <mergeCell ref="I69:I70"/>
    <mergeCell ref="B72:G72"/>
    <mergeCell ref="B73:G73"/>
    <mergeCell ref="B74:C74"/>
    <mergeCell ref="E74:G74"/>
    <mergeCell ref="A71:G71"/>
    <mergeCell ref="H69:H70"/>
  </mergeCells>
  <dataValidations count="3">
    <dataValidation type="custom" errorStyle="warning" allowBlank="1" showInputMessage="1" showErrorMessage="1" error="Suma wartości wierszy 13 i 14 jest większa niż liczba wykazana w wierszu 12. Proszę poprawić dane." sqref="H27:I27">
      <formula1>(H$35+#REF!)&lt;=H$34</formula1>
    </dataValidation>
    <dataValidation type="custom" errorStyle="warning" allowBlank="1" showInputMessage="1" showErrorMessage="1" error="Wartość jest większa niż liczba wykazana w wierszu 10. Proszę poprawić dane." sqref="H25:I25">
      <formula1>H25&lt;=H23</formula1>
    </dataValidation>
    <dataValidation type="custom" errorStyle="warning" allowBlank="1" showInputMessage="1" showErrorMessage="1" error="Wartość jest większa niż liczba wykazana w wierszu 10. Proszę poprawić dane." sqref="H26:I26">
      <formula1>H26&lt;=H23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3"/>
  <sheetViews>
    <sheetView showGridLines="0" workbookViewId="0">
      <selection activeCell="A2" sqref="A2:I27"/>
    </sheetView>
  </sheetViews>
  <sheetFormatPr defaultRowHeight="12.75"/>
  <cols>
    <col min="8" max="8" width="26.5703125" customWidth="1"/>
    <col min="9" max="14" width="15.140625" customWidth="1"/>
  </cols>
  <sheetData>
    <row r="1" spans="2:14" ht="26.25">
      <c r="B1" s="1" t="s">
        <v>74</v>
      </c>
    </row>
    <row r="2" spans="2:14" ht="26.25">
      <c r="B2" s="1" t="s">
        <v>75</v>
      </c>
    </row>
    <row r="3" spans="2:14" ht="15.75">
      <c r="B3" s="289" t="s">
        <v>112</v>
      </c>
      <c r="C3" s="289"/>
      <c r="D3" s="289"/>
      <c r="E3" s="289"/>
      <c r="F3" s="289"/>
      <c r="G3" s="289"/>
      <c r="H3" s="289"/>
      <c r="I3" s="261"/>
    </row>
    <row r="4" spans="2:14" ht="23.25" customHeight="1">
      <c r="B4" s="290" t="s">
        <v>474</v>
      </c>
      <c r="C4" s="291"/>
      <c r="D4" s="291"/>
      <c r="E4" s="291"/>
      <c r="F4" s="291"/>
      <c r="G4" s="291"/>
      <c r="H4" s="292"/>
      <c r="I4" s="260">
        <v>2</v>
      </c>
      <c r="J4" s="247"/>
      <c r="K4" s="248"/>
      <c r="L4" s="248"/>
      <c r="M4" s="248"/>
      <c r="N4" s="249"/>
    </row>
    <row r="5" spans="2:14" ht="45" customHeight="1">
      <c r="B5" s="293" t="s">
        <v>476</v>
      </c>
      <c r="C5" s="294"/>
      <c r="D5" s="294"/>
      <c r="E5" s="294"/>
      <c r="F5" s="294"/>
      <c r="G5" s="294"/>
      <c r="H5" s="295"/>
      <c r="I5" s="250">
        <v>14</v>
      </c>
      <c r="J5" s="247"/>
      <c r="K5" s="248"/>
      <c r="L5" s="248"/>
      <c r="M5" s="248"/>
      <c r="N5" s="249"/>
    </row>
    <row r="6" spans="2:14" ht="33" customHeight="1">
      <c r="B6" s="296" t="s">
        <v>477</v>
      </c>
      <c r="C6" s="297"/>
      <c r="D6" s="297"/>
      <c r="E6" s="297"/>
      <c r="F6" s="297"/>
      <c r="G6" s="297"/>
      <c r="H6" s="298"/>
      <c r="I6" s="262">
        <v>64</v>
      </c>
      <c r="J6" s="247"/>
      <c r="K6" s="248"/>
      <c r="L6" s="248"/>
      <c r="M6" s="248"/>
      <c r="N6" s="249"/>
    </row>
    <row r="7" spans="2:14" ht="15.75" customHeight="1">
      <c r="B7" s="289" t="s">
        <v>81</v>
      </c>
      <c r="C7" s="289"/>
      <c r="D7" s="289"/>
      <c r="E7" s="289"/>
      <c r="F7" s="289"/>
      <c r="G7" s="289"/>
      <c r="H7" s="289"/>
      <c r="I7" s="261"/>
    </row>
    <row r="8" spans="2:14" ht="20.25" customHeight="1">
      <c r="B8" s="288" t="s">
        <v>161</v>
      </c>
      <c r="C8" s="288"/>
      <c r="D8" s="288"/>
      <c r="E8" s="288"/>
      <c r="F8" s="288"/>
      <c r="G8" s="288"/>
      <c r="H8" s="288"/>
      <c r="I8" s="266">
        <v>10</v>
      </c>
      <c r="J8" s="248"/>
      <c r="K8" s="248"/>
      <c r="L8" s="248"/>
      <c r="M8" s="248"/>
      <c r="N8" s="251"/>
    </row>
    <row r="9" spans="2:14" ht="20.25" customHeight="1">
      <c r="B9" s="288" t="s">
        <v>478</v>
      </c>
      <c r="C9" s="288"/>
      <c r="D9" s="288"/>
      <c r="E9" s="288"/>
      <c r="F9" s="288"/>
      <c r="G9" s="288"/>
      <c r="H9" s="288"/>
      <c r="I9" s="266">
        <v>24</v>
      </c>
      <c r="J9" s="248"/>
      <c r="K9" s="248"/>
      <c r="L9" s="248"/>
      <c r="M9" s="248"/>
      <c r="N9" s="251"/>
    </row>
    <row r="10" spans="2:14" ht="20.25" customHeight="1">
      <c r="B10" s="288" t="s">
        <v>479</v>
      </c>
      <c r="C10" s="288"/>
      <c r="D10" s="288"/>
      <c r="E10" s="288"/>
      <c r="F10" s="288"/>
      <c r="G10" s="288"/>
      <c r="H10" s="288"/>
      <c r="I10" s="266">
        <v>0</v>
      </c>
      <c r="J10" s="252"/>
      <c r="K10" s="253"/>
      <c r="L10" s="253"/>
      <c r="M10" s="253"/>
      <c r="N10" s="251"/>
    </row>
    <row r="11" spans="2:14" ht="20.25" customHeight="1">
      <c r="B11" s="288" t="s">
        <v>480</v>
      </c>
      <c r="C11" s="288"/>
      <c r="D11" s="288"/>
      <c r="E11" s="288"/>
      <c r="F11" s="288"/>
      <c r="G11" s="288"/>
      <c r="H11" s="288"/>
      <c r="I11" s="266">
        <v>9</v>
      </c>
      <c r="J11" s="252"/>
      <c r="K11" s="253"/>
      <c r="L11" s="253"/>
      <c r="M11" s="253"/>
      <c r="N11" s="251"/>
    </row>
    <row r="12" spans="2:14" ht="15.75" customHeight="1">
      <c r="B12" s="289" t="s">
        <v>97</v>
      </c>
      <c r="C12" s="289"/>
      <c r="D12" s="289"/>
      <c r="E12" s="289"/>
      <c r="F12" s="289"/>
      <c r="G12" s="289"/>
      <c r="H12" s="289"/>
      <c r="I12" s="263"/>
      <c r="J12" s="253"/>
      <c r="K12" s="253"/>
      <c r="L12" s="253"/>
      <c r="M12" s="253"/>
      <c r="N12" s="249"/>
    </row>
    <row r="13" spans="2:14" ht="19.5" customHeight="1">
      <c r="B13" s="299" t="s">
        <v>481</v>
      </c>
      <c r="C13" s="299"/>
      <c r="D13" s="299"/>
      <c r="E13" s="299"/>
      <c r="F13" s="299"/>
      <c r="G13" s="299"/>
      <c r="H13" s="299"/>
      <c r="I13" s="264">
        <v>243</v>
      </c>
      <c r="J13" s="252"/>
      <c r="K13" s="253"/>
      <c r="L13" s="253"/>
      <c r="M13" s="253"/>
      <c r="N13" s="249"/>
    </row>
    <row r="14" spans="2:14" ht="19.5" customHeight="1">
      <c r="B14" s="307" t="s">
        <v>83</v>
      </c>
      <c r="C14" s="299" t="s">
        <v>99</v>
      </c>
      <c r="D14" s="299" t="s">
        <v>100</v>
      </c>
      <c r="E14" s="299"/>
      <c r="F14" s="299"/>
      <c r="G14" s="299"/>
      <c r="H14" s="299"/>
      <c r="I14" s="264">
        <v>192</v>
      </c>
      <c r="J14" s="252"/>
      <c r="K14" s="253"/>
      <c r="L14" s="253"/>
      <c r="M14" s="253"/>
      <c r="N14" s="249"/>
    </row>
    <row r="15" spans="2:14" ht="19.5" customHeight="1">
      <c r="B15" s="307"/>
      <c r="C15" s="299"/>
      <c r="D15" s="299" t="s">
        <v>101</v>
      </c>
      <c r="E15" s="299"/>
      <c r="F15" s="299"/>
      <c r="G15" s="299"/>
      <c r="H15" s="299"/>
      <c r="I15" s="264">
        <v>0</v>
      </c>
      <c r="J15" s="252"/>
      <c r="K15" s="253"/>
      <c r="L15" s="253"/>
      <c r="M15" s="253"/>
      <c r="N15" s="249"/>
    </row>
    <row r="16" spans="2:14" ht="19.5" customHeight="1">
      <c r="B16" s="307"/>
      <c r="C16" s="299"/>
      <c r="D16" s="299" t="s">
        <v>102</v>
      </c>
      <c r="E16" s="299"/>
      <c r="F16" s="299"/>
      <c r="G16" s="299"/>
      <c r="H16" s="299"/>
      <c r="I16" s="264">
        <v>25</v>
      </c>
      <c r="J16" s="252"/>
      <c r="K16" s="253"/>
      <c r="L16" s="253"/>
      <c r="M16" s="253"/>
      <c r="N16" s="249"/>
    </row>
    <row r="17" spans="1:15" ht="19.5" customHeight="1">
      <c r="B17" s="307"/>
      <c r="C17" s="299"/>
      <c r="D17" s="299" t="s">
        <v>103</v>
      </c>
      <c r="E17" s="299"/>
      <c r="F17" s="299"/>
      <c r="G17" s="299"/>
      <c r="H17" s="299"/>
      <c r="I17" s="264">
        <v>26</v>
      </c>
      <c r="J17" s="252"/>
      <c r="K17" s="253"/>
      <c r="L17" s="253"/>
      <c r="M17" s="253"/>
      <c r="N17" s="249"/>
    </row>
    <row r="18" spans="1:15" ht="19.5" customHeight="1">
      <c r="B18" s="307"/>
      <c r="C18" s="299" t="s">
        <v>104</v>
      </c>
      <c r="D18" s="299" t="s">
        <v>105</v>
      </c>
      <c r="E18" s="299"/>
      <c r="F18" s="299"/>
      <c r="G18" s="299"/>
      <c r="H18" s="299"/>
      <c r="I18" s="264">
        <v>216</v>
      </c>
      <c r="J18" s="252"/>
      <c r="K18" s="253"/>
      <c r="L18" s="253"/>
      <c r="M18" s="253"/>
      <c r="N18" s="249"/>
    </row>
    <row r="19" spans="1:15" ht="19.5" customHeight="1">
      <c r="B19" s="307"/>
      <c r="C19" s="299"/>
      <c r="D19" s="299" t="s">
        <v>106</v>
      </c>
      <c r="E19" s="299"/>
      <c r="F19" s="299"/>
      <c r="G19" s="299"/>
      <c r="H19" s="299"/>
      <c r="I19" s="264">
        <v>27</v>
      </c>
      <c r="J19" s="252"/>
      <c r="K19" s="253"/>
      <c r="L19" s="253"/>
      <c r="M19" s="253"/>
      <c r="N19" s="249"/>
    </row>
    <row r="20" spans="1:15" ht="27.75" customHeight="1">
      <c r="B20" s="299" t="s">
        <v>107</v>
      </c>
      <c r="C20" s="299"/>
      <c r="D20" s="299"/>
      <c r="E20" s="299"/>
      <c r="F20" s="299"/>
      <c r="G20" s="299"/>
      <c r="H20" s="299"/>
      <c r="I20" s="264">
        <v>201</v>
      </c>
      <c r="J20" s="252"/>
      <c r="K20" s="253"/>
      <c r="L20" s="253"/>
      <c r="M20" s="253"/>
      <c r="N20" s="249"/>
    </row>
    <row r="21" spans="1:15" ht="27.75" customHeight="1">
      <c r="B21" s="265" t="s">
        <v>83</v>
      </c>
      <c r="C21" s="299" t="s">
        <v>108</v>
      </c>
      <c r="D21" s="299"/>
      <c r="E21" s="299"/>
      <c r="F21" s="299"/>
      <c r="G21" s="299"/>
      <c r="H21" s="299"/>
      <c r="I21" s="264">
        <v>110.25</v>
      </c>
      <c r="J21" s="252"/>
      <c r="K21" s="253"/>
      <c r="L21" s="253"/>
      <c r="M21" s="253"/>
      <c r="N21" s="249"/>
    </row>
    <row r="22" spans="1:15" ht="15.75" customHeight="1">
      <c r="B22" s="289" t="s">
        <v>120</v>
      </c>
      <c r="C22" s="289"/>
      <c r="D22" s="289"/>
      <c r="E22" s="289"/>
      <c r="F22" s="289"/>
      <c r="G22" s="289"/>
      <c r="H22" s="289"/>
      <c r="I22" s="254">
        <v>7710817.3700000001</v>
      </c>
      <c r="J22" s="256"/>
      <c r="K22" s="256"/>
      <c r="L22" s="256"/>
      <c r="M22" s="256"/>
      <c r="N22" s="257"/>
    </row>
    <row r="23" spans="1:15" ht="18" customHeight="1">
      <c r="B23" s="240"/>
      <c r="C23" s="301" t="s">
        <v>121</v>
      </c>
      <c r="D23" s="302"/>
      <c r="E23" s="302"/>
      <c r="F23" s="302"/>
      <c r="G23" s="302"/>
      <c r="H23" s="303"/>
      <c r="I23" s="254">
        <v>2546179.7999999998</v>
      </c>
      <c r="J23" s="256"/>
      <c r="K23" s="256"/>
      <c r="L23" s="256"/>
      <c r="M23" s="256"/>
      <c r="N23" s="257"/>
    </row>
    <row r="24" spans="1:15" ht="18" customHeight="1">
      <c r="B24" s="241"/>
      <c r="C24" s="304" t="s">
        <v>482</v>
      </c>
      <c r="D24" s="305"/>
      <c r="E24" s="305"/>
      <c r="F24" s="305"/>
      <c r="G24" s="305"/>
      <c r="H24" s="306"/>
      <c r="I24" s="254">
        <v>1219385</v>
      </c>
      <c r="J24" s="256"/>
      <c r="K24" s="256"/>
      <c r="L24" s="256"/>
      <c r="M24" s="256"/>
      <c r="N24" s="257"/>
    </row>
    <row r="25" spans="1:15" ht="18" customHeight="1" thickBot="1">
      <c r="B25" s="242"/>
      <c r="C25" s="243" t="s">
        <v>123</v>
      </c>
      <c r="D25" s="244"/>
      <c r="E25" s="244"/>
      <c r="F25" s="244"/>
      <c r="G25" s="244"/>
      <c r="H25" s="244"/>
      <c r="I25" s="255">
        <v>784000.75</v>
      </c>
      <c r="J25" s="256"/>
      <c r="K25" s="256"/>
      <c r="L25" s="256"/>
      <c r="M25" s="256"/>
      <c r="N25" s="257"/>
    </row>
    <row r="26" spans="1:15" ht="12" customHeight="1">
      <c r="B26" s="1"/>
    </row>
    <row r="27" spans="1:15" ht="12" customHeight="1">
      <c r="B27" s="1"/>
    </row>
    <row r="28" spans="1:15" ht="12" customHeight="1">
      <c r="A28" s="258"/>
      <c r="B28" s="258" t="s">
        <v>475</v>
      </c>
      <c r="C28" s="258"/>
      <c r="D28" s="258"/>
      <c r="E28" s="258"/>
      <c r="F28" s="258"/>
      <c r="G28" s="258"/>
      <c r="H28" s="258"/>
      <c r="I28" s="258"/>
      <c r="J28" s="258"/>
      <c r="K28" s="258"/>
      <c r="L28" s="258"/>
      <c r="M28" s="258"/>
      <c r="N28" s="258"/>
      <c r="O28" s="258"/>
    </row>
    <row r="29" spans="1:15">
      <c r="A29" s="258"/>
      <c r="B29" s="258" t="s">
        <v>159</v>
      </c>
      <c r="C29" s="258"/>
      <c r="D29" s="258"/>
      <c r="E29" s="258"/>
      <c r="F29" s="258"/>
      <c r="G29" s="258"/>
      <c r="H29" s="258"/>
      <c r="I29" s="258"/>
      <c r="J29" s="258"/>
      <c r="K29" s="258"/>
      <c r="L29" s="258"/>
      <c r="M29" s="258"/>
      <c r="N29" s="258"/>
      <c r="O29" s="258"/>
    </row>
    <row r="30" spans="1:15" ht="15.75">
      <c r="A30" s="258"/>
      <c r="B30" s="15" t="s">
        <v>124</v>
      </c>
      <c r="C30" s="16"/>
      <c r="D30" s="16"/>
      <c r="E30" s="10"/>
      <c r="F30" s="10"/>
      <c r="G30" s="10"/>
      <c r="H30" s="10"/>
      <c r="I30" s="10"/>
      <c r="J30" s="10"/>
      <c r="K30" s="10"/>
      <c r="L30" s="10"/>
      <c r="M30" s="10"/>
      <c r="N30" s="17"/>
      <c r="O30" s="258"/>
    </row>
    <row r="31" spans="1:15" ht="25.5">
      <c r="A31" s="258"/>
      <c r="B31" s="10"/>
      <c r="C31" s="10"/>
      <c r="D31" s="10"/>
      <c r="E31" s="10"/>
      <c r="F31" s="10"/>
      <c r="G31" s="10"/>
      <c r="H31" s="10"/>
      <c r="I31" s="35" t="s">
        <v>125</v>
      </c>
      <c r="J31" s="35" t="s">
        <v>126</v>
      </c>
      <c r="K31" s="35" t="s">
        <v>127</v>
      </c>
      <c r="L31" s="35" t="s">
        <v>128</v>
      </c>
      <c r="M31" s="35" t="s">
        <v>129</v>
      </c>
      <c r="N31" s="17"/>
      <c r="O31" s="258"/>
    </row>
    <row r="32" spans="1:15">
      <c r="A32" s="258"/>
      <c r="B32" s="342"/>
      <c r="C32" s="342"/>
      <c r="D32" s="342"/>
      <c r="E32" s="342"/>
      <c r="F32" s="342"/>
      <c r="G32" s="342"/>
      <c r="H32" s="342"/>
      <c r="I32" s="365">
        <v>2018</v>
      </c>
      <c r="J32" s="365">
        <v>2018</v>
      </c>
      <c r="K32" s="365">
        <v>2018</v>
      </c>
      <c r="L32" s="367">
        <v>2018</v>
      </c>
      <c r="M32" s="365">
        <v>2018</v>
      </c>
      <c r="N32" s="17"/>
      <c r="O32" s="258"/>
    </row>
    <row r="33" spans="1:15">
      <c r="A33" s="258"/>
      <c r="B33" s="342"/>
      <c r="C33" s="342"/>
      <c r="D33" s="342"/>
      <c r="E33" s="342"/>
      <c r="F33" s="342"/>
      <c r="G33" s="342"/>
      <c r="H33" s="342"/>
      <c r="I33" s="366"/>
      <c r="J33" s="366"/>
      <c r="K33" s="366"/>
      <c r="L33" s="368"/>
      <c r="M33" s="366"/>
      <c r="N33" s="17"/>
      <c r="O33" s="258"/>
    </row>
    <row r="34" spans="1:15" ht="15.75">
      <c r="A34" s="258"/>
      <c r="B34" s="371" t="s">
        <v>112</v>
      </c>
      <c r="C34" s="371"/>
      <c r="D34" s="371"/>
      <c r="E34" s="371"/>
      <c r="F34" s="371"/>
      <c r="G34" s="371"/>
      <c r="H34" s="371"/>
      <c r="I34" s="18"/>
      <c r="J34" s="18"/>
      <c r="K34" s="18"/>
      <c r="L34" s="18"/>
      <c r="M34" s="18"/>
      <c r="N34" s="11" t="s">
        <v>113</v>
      </c>
      <c r="O34" s="258"/>
    </row>
    <row r="35" spans="1:15" ht="31.5" customHeight="1">
      <c r="A35" s="258"/>
      <c r="B35" s="372" t="s">
        <v>76</v>
      </c>
      <c r="C35" s="373"/>
      <c r="D35" s="373"/>
      <c r="E35" s="373"/>
      <c r="F35" s="373"/>
      <c r="G35" s="373"/>
      <c r="H35" s="374"/>
      <c r="I35" s="19">
        <v>16</v>
      </c>
      <c r="J35" s="19">
        <v>19</v>
      </c>
      <c r="K35" s="19">
        <v>6</v>
      </c>
      <c r="L35" s="19">
        <v>29</v>
      </c>
      <c r="M35" s="19">
        <v>26</v>
      </c>
      <c r="N35" s="11">
        <f>SUM(I35:M35)</f>
        <v>96</v>
      </c>
      <c r="O35" s="258"/>
    </row>
    <row r="36" spans="1:15" ht="30" customHeight="1">
      <c r="A36" s="258"/>
      <c r="B36" s="375" t="s">
        <v>77</v>
      </c>
      <c r="C36" s="375"/>
      <c r="D36" s="375"/>
      <c r="E36" s="375"/>
      <c r="F36" s="375"/>
      <c r="G36" s="375"/>
      <c r="H36" s="375"/>
      <c r="I36" s="19">
        <v>8</v>
      </c>
      <c r="J36" s="19">
        <v>20</v>
      </c>
      <c r="K36" s="20">
        <v>9</v>
      </c>
      <c r="L36" s="19">
        <v>16</v>
      </c>
      <c r="M36" s="19">
        <v>13</v>
      </c>
      <c r="N36" s="11">
        <f t="shared" ref="N36:N66" si="0">SUM(I36:M36)</f>
        <v>66</v>
      </c>
      <c r="O36" s="258"/>
    </row>
    <row r="37" spans="1:15" ht="30" customHeight="1">
      <c r="A37" s="258"/>
      <c r="B37" s="376" t="s">
        <v>78</v>
      </c>
      <c r="C37" s="376"/>
      <c r="D37" s="376"/>
      <c r="E37" s="376"/>
      <c r="F37" s="376"/>
      <c r="G37" s="376"/>
      <c r="H37" s="376"/>
      <c r="I37" s="228">
        <v>2</v>
      </c>
      <c r="J37" s="228">
        <v>0</v>
      </c>
      <c r="K37" s="228">
        <v>0</v>
      </c>
      <c r="L37" s="228">
        <v>0</v>
      </c>
      <c r="M37" s="228">
        <v>0</v>
      </c>
      <c r="N37" s="229">
        <f t="shared" si="0"/>
        <v>2</v>
      </c>
      <c r="O37" s="258"/>
    </row>
    <row r="38" spans="1:15" ht="30" customHeight="1">
      <c r="A38" s="258"/>
      <c r="B38" s="377" t="s">
        <v>79</v>
      </c>
      <c r="C38" s="377"/>
      <c r="D38" s="377"/>
      <c r="E38" s="377"/>
      <c r="F38" s="377"/>
      <c r="G38" s="377"/>
      <c r="H38" s="377"/>
      <c r="I38" s="228">
        <v>1</v>
      </c>
      <c r="J38" s="228">
        <v>7</v>
      </c>
      <c r="K38" s="228">
        <v>5</v>
      </c>
      <c r="L38" s="228" t="s">
        <v>62</v>
      </c>
      <c r="M38" s="228">
        <v>1</v>
      </c>
      <c r="N38" s="229">
        <f t="shared" si="0"/>
        <v>14</v>
      </c>
      <c r="O38" s="258"/>
    </row>
    <row r="39" spans="1:15" ht="30" customHeight="1">
      <c r="A39" s="258"/>
      <c r="B39" s="359" t="s">
        <v>80</v>
      </c>
      <c r="C39" s="369"/>
      <c r="D39" s="369"/>
      <c r="E39" s="369"/>
      <c r="F39" s="369"/>
      <c r="G39" s="369"/>
      <c r="H39" s="370"/>
      <c r="I39" s="228">
        <v>5</v>
      </c>
      <c r="J39" s="228">
        <v>12</v>
      </c>
      <c r="K39" s="228">
        <v>17</v>
      </c>
      <c r="L39" s="228">
        <v>35</v>
      </c>
      <c r="M39" s="228">
        <v>0</v>
      </c>
      <c r="N39" s="229">
        <f t="shared" si="0"/>
        <v>69</v>
      </c>
      <c r="O39" s="258"/>
    </row>
    <row r="40" spans="1:15" ht="15.75">
      <c r="A40" s="258"/>
      <c r="B40" s="362" t="s">
        <v>81</v>
      </c>
      <c r="C40" s="362"/>
      <c r="D40" s="362"/>
      <c r="E40" s="362"/>
      <c r="F40" s="362"/>
      <c r="G40" s="362"/>
      <c r="H40" s="362"/>
      <c r="I40" s="24"/>
      <c r="J40" s="24"/>
      <c r="K40" s="24"/>
      <c r="L40" s="24"/>
      <c r="M40" s="24"/>
      <c r="N40" s="11"/>
      <c r="O40" s="258"/>
    </row>
    <row r="41" spans="1:15" ht="27.75" customHeight="1">
      <c r="A41" s="258"/>
      <c r="B41" s="359" t="s">
        <v>82</v>
      </c>
      <c r="C41" s="369"/>
      <c r="D41" s="369"/>
      <c r="E41" s="369"/>
      <c r="F41" s="369"/>
      <c r="G41" s="369"/>
      <c r="H41" s="370"/>
      <c r="I41" s="228">
        <v>0</v>
      </c>
      <c r="J41" s="228">
        <v>6</v>
      </c>
      <c r="K41" s="228">
        <v>2</v>
      </c>
      <c r="L41" s="228">
        <v>2</v>
      </c>
      <c r="M41" s="228">
        <v>0</v>
      </c>
      <c r="N41" s="229">
        <f t="shared" si="0"/>
        <v>10</v>
      </c>
      <c r="O41" s="258"/>
    </row>
    <row r="42" spans="1:15" ht="15.75">
      <c r="A42" s="258"/>
      <c r="B42" s="230" t="s">
        <v>83</v>
      </c>
      <c r="C42" s="373" t="s">
        <v>84</v>
      </c>
      <c r="D42" s="373"/>
      <c r="E42" s="373"/>
      <c r="F42" s="373"/>
      <c r="G42" s="373"/>
      <c r="H42" s="374"/>
      <c r="I42" s="23">
        <v>0</v>
      </c>
      <c r="J42" s="21">
        <v>6</v>
      </c>
      <c r="K42" s="23">
        <v>2</v>
      </c>
      <c r="L42" s="23">
        <v>2</v>
      </c>
      <c r="M42" s="23">
        <v>0</v>
      </c>
      <c r="N42" s="11">
        <f t="shared" si="0"/>
        <v>10</v>
      </c>
      <c r="O42" s="258"/>
    </row>
    <row r="43" spans="1:15" ht="15.75">
      <c r="A43" s="258"/>
      <c r="B43" s="359" t="s">
        <v>85</v>
      </c>
      <c r="C43" s="369"/>
      <c r="D43" s="369"/>
      <c r="E43" s="369"/>
      <c r="F43" s="369"/>
      <c r="G43" s="369"/>
      <c r="H43" s="370"/>
      <c r="I43" s="228">
        <v>3</v>
      </c>
      <c r="J43" s="228">
        <v>8</v>
      </c>
      <c r="K43" s="228">
        <v>5</v>
      </c>
      <c r="L43" s="228">
        <v>4</v>
      </c>
      <c r="M43" s="228">
        <v>4</v>
      </c>
      <c r="N43" s="229">
        <f t="shared" si="0"/>
        <v>24</v>
      </c>
      <c r="O43" s="258"/>
    </row>
    <row r="44" spans="1:15" ht="15.75">
      <c r="A44" s="258"/>
      <c r="B44" s="230" t="s">
        <v>83</v>
      </c>
      <c r="C44" s="373" t="s">
        <v>86</v>
      </c>
      <c r="D44" s="373"/>
      <c r="E44" s="373"/>
      <c r="F44" s="373"/>
      <c r="G44" s="373"/>
      <c r="H44" s="374"/>
      <c r="I44" s="22">
        <v>3</v>
      </c>
      <c r="J44" s="22">
        <v>8</v>
      </c>
      <c r="K44" s="22">
        <v>5</v>
      </c>
      <c r="L44" s="22">
        <v>4</v>
      </c>
      <c r="M44" s="22">
        <v>4</v>
      </c>
      <c r="N44" s="11">
        <f t="shared" si="0"/>
        <v>24</v>
      </c>
      <c r="O44" s="258"/>
    </row>
    <row r="45" spans="1:15" ht="15.75">
      <c r="A45" s="258"/>
      <c r="B45" s="376" t="s">
        <v>87</v>
      </c>
      <c r="C45" s="376"/>
      <c r="D45" s="376"/>
      <c r="E45" s="376"/>
      <c r="F45" s="376"/>
      <c r="G45" s="376"/>
      <c r="H45" s="376"/>
      <c r="I45" s="232">
        <v>0</v>
      </c>
      <c r="J45" s="233">
        <v>0</v>
      </c>
      <c r="K45" s="232">
        <v>0</v>
      </c>
      <c r="L45" s="232">
        <v>0</v>
      </c>
      <c r="M45" s="232">
        <v>0</v>
      </c>
      <c r="N45" s="229">
        <f t="shared" si="0"/>
        <v>0</v>
      </c>
      <c r="O45" s="258"/>
    </row>
    <row r="46" spans="1:15" ht="15.75">
      <c r="A46" s="258"/>
      <c r="B46" s="376" t="s">
        <v>88</v>
      </c>
      <c r="C46" s="376"/>
      <c r="D46" s="376"/>
      <c r="E46" s="376"/>
      <c r="F46" s="376"/>
      <c r="G46" s="376"/>
      <c r="H46" s="376"/>
      <c r="I46" s="232">
        <v>1</v>
      </c>
      <c r="J46" s="233">
        <v>8</v>
      </c>
      <c r="K46" s="232"/>
      <c r="L46" s="232"/>
      <c r="M46" s="232">
        <v>0</v>
      </c>
      <c r="N46" s="229">
        <f t="shared" si="0"/>
        <v>9</v>
      </c>
      <c r="O46" s="258"/>
    </row>
    <row r="47" spans="1:15" ht="30.75" customHeight="1">
      <c r="A47" s="258"/>
      <c r="B47" s="378" t="s">
        <v>89</v>
      </c>
      <c r="C47" s="379"/>
      <c r="D47" s="378"/>
      <c r="E47" s="378"/>
      <c r="F47" s="378"/>
      <c r="G47" s="378"/>
      <c r="H47" s="378"/>
      <c r="I47" s="25">
        <v>39</v>
      </c>
      <c r="J47" s="26">
        <v>35</v>
      </c>
      <c r="K47" s="25">
        <v>59</v>
      </c>
      <c r="L47" s="25">
        <v>100</v>
      </c>
      <c r="M47" s="25">
        <v>20</v>
      </c>
      <c r="N47" s="11">
        <f t="shared" si="0"/>
        <v>253</v>
      </c>
      <c r="O47" s="258"/>
    </row>
    <row r="48" spans="1:15" ht="15.75">
      <c r="A48" s="258"/>
      <c r="B48" s="380" t="s">
        <v>83</v>
      </c>
      <c r="C48" s="383" t="s">
        <v>90</v>
      </c>
      <c r="D48" s="389" t="s">
        <v>91</v>
      </c>
      <c r="E48" s="390"/>
      <c r="F48" s="390"/>
      <c r="G48" s="390"/>
      <c r="H48" s="391"/>
      <c r="I48" s="25">
        <v>8</v>
      </c>
      <c r="J48" s="26">
        <v>4</v>
      </c>
      <c r="K48" s="25">
        <v>2</v>
      </c>
      <c r="L48" s="25">
        <v>17</v>
      </c>
      <c r="M48" s="25">
        <v>4</v>
      </c>
      <c r="N48" s="11">
        <f t="shared" si="0"/>
        <v>35</v>
      </c>
      <c r="O48" s="258"/>
    </row>
    <row r="49" spans="1:15" ht="15.75">
      <c r="A49" s="258"/>
      <c r="B49" s="381"/>
      <c r="C49" s="384"/>
      <c r="D49" s="385" t="s">
        <v>92</v>
      </c>
      <c r="E49" s="386"/>
      <c r="F49" s="386"/>
      <c r="G49" s="386"/>
      <c r="H49" s="387"/>
      <c r="I49" s="27">
        <v>2</v>
      </c>
      <c r="J49" s="28">
        <v>0</v>
      </c>
      <c r="K49" s="27">
        <v>0</v>
      </c>
      <c r="L49" s="27">
        <v>0</v>
      </c>
      <c r="M49" s="27">
        <v>0</v>
      </c>
      <c r="N49" s="11">
        <f t="shared" si="0"/>
        <v>2</v>
      </c>
      <c r="O49" s="258"/>
    </row>
    <row r="50" spans="1:15" ht="15.75">
      <c r="A50" s="258"/>
      <c r="B50" s="381"/>
      <c r="C50" s="392" t="s">
        <v>93</v>
      </c>
      <c r="D50" s="392"/>
      <c r="E50" s="392"/>
      <c r="F50" s="392"/>
      <c r="G50" s="392"/>
      <c r="H50" s="392"/>
      <c r="I50" s="27">
        <v>11</v>
      </c>
      <c r="J50" s="28">
        <v>3</v>
      </c>
      <c r="K50" s="29">
        <v>6</v>
      </c>
      <c r="L50" s="27">
        <v>0</v>
      </c>
      <c r="M50" s="27">
        <v>0</v>
      </c>
      <c r="N50" s="11">
        <f t="shared" si="0"/>
        <v>20</v>
      </c>
      <c r="O50" s="258"/>
    </row>
    <row r="51" spans="1:15" ht="15.75">
      <c r="A51" s="258"/>
      <c r="B51" s="381"/>
      <c r="C51" s="231" t="s">
        <v>83</v>
      </c>
      <c r="D51" s="385" t="s">
        <v>94</v>
      </c>
      <c r="E51" s="386"/>
      <c r="F51" s="386"/>
      <c r="G51" s="386"/>
      <c r="H51" s="387"/>
      <c r="I51" s="27">
        <v>1</v>
      </c>
      <c r="J51" s="28">
        <v>3</v>
      </c>
      <c r="K51" s="29">
        <v>3</v>
      </c>
      <c r="L51" s="27">
        <v>0</v>
      </c>
      <c r="M51" s="27">
        <v>0</v>
      </c>
      <c r="N51" s="11">
        <f t="shared" si="0"/>
        <v>7</v>
      </c>
      <c r="O51" s="258"/>
    </row>
    <row r="52" spans="1:15" ht="15.75">
      <c r="A52" s="258"/>
      <c r="B52" s="381"/>
      <c r="C52" s="385" t="s">
        <v>95</v>
      </c>
      <c r="D52" s="386"/>
      <c r="E52" s="386"/>
      <c r="F52" s="386"/>
      <c r="G52" s="386"/>
      <c r="H52" s="387"/>
      <c r="I52" s="27">
        <v>1</v>
      </c>
      <c r="J52" s="28">
        <v>1</v>
      </c>
      <c r="K52" s="29">
        <v>3</v>
      </c>
      <c r="L52" s="27">
        <v>0</v>
      </c>
      <c r="M52" s="27">
        <v>0</v>
      </c>
      <c r="N52" s="11">
        <f t="shared" si="0"/>
        <v>5</v>
      </c>
      <c r="O52" s="258"/>
    </row>
    <row r="53" spans="1:15" ht="15.75">
      <c r="A53" s="258"/>
      <c r="B53" s="382"/>
      <c r="C53" s="231" t="s">
        <v>83</v>
      </c>
      <c r="D53" s="385" t="s">
        <v>96</v>
      </c>
      <c r="E53" s="386"/>
      <c r="F53" s="386"/>
      <c r="G53" s="386"/>
      <c r="H53" s="387"/>
      <c r="I53" s="25">
        <v>1</v>
      </c>
      <c r="J53" s="28">
        <v>1</v>
      </c>
      <c r="K53" s="30">
        <v>1</v>
      </c>
      <c r="L53" s="25"/>
      <c r="M53" s="25">
        <v>0</v>
      </c>
      <c r="N53" s="11">
        <f t="shared" si="0"/>
        <v>3</v>
      </c>
      <c r="O53" s="258"/>
    </row>
    <row r="54" spans="1:15" ht="15.75">
      <c r="A54" s="258"/>
      <c r="B54" s="393" t="s">
        <v>97</v>
      </c>
      <c r="C54" s="393"/>
      <c r="D54" s="393"/>
      <c r="E54" s="393"/>
      <c r="F54" s="393"/>
      <c r="G54" s="393"/>
      <c r="H54" s="393"/>
      <c r="I54" s="31"/>
      <c r="J54" s="31"/>
      <c r="K54" s="31"/>
      <c r="L54" s="31"/>
      <c r="M54" s="31"/>
      <c r="N54" s="11"/>
      <c r="O54" s="258"/>
    </row>
    <row r="55" spans="1:15" ht="15.75">
      <c r="A55" s="258"/>
      <c r="B55" s="394" t="s">
        <v>98</v>
      </c>
      <c r="C55" s="395"/>
      <c r="D55" s="395"/>
      <c r="E55" s="395"/>
      <c r="F55" s="395"/>
      <c r="G55" s="395"/>
      <c r="H55" s="395"/>
      <c r="I55" s="232">
        <v>53</v>
      </c>
      <c r="J55" s="233">
        <v>83</v>
      </c>
      <c r="K55" s="232">
        <v>37</v>
      </c>
      <c r="L55" s="232">
        <v>37</v>
      </c>
      <c r="M55" s="232">
        <v>33</v>
      </c>
      <c r="N55" s="229">
        <f t="shared" si="0"/>
        <v>243</v>
      </c>
      <c r="O55" s="258"/>
    </row>
    <row r="56" spans="1:15" ht="15.75">
      <c r="A56" s="258"/>
      <c r="B56" s="396" t="s">
        <v>83</v>
      </c>
      <c r="C56" s="399" t="s">
        <v>99</v>
      </c>
      <c r="D56" s="359" t="s">
        <v>100</v>
      </c>
      <c r="E56" s="369"/>
      <c r="F56" s="369"/>
      <c r="G56" s="369"/>
      <c r="H56" s="370"/>
      <c r="I56" s="232">
        <v>49</v>
      </c>
      <c r="J56" s="233">
        <v>43</v>
      </c>
      <c r="K56" s="232">
        <v>30</v>
      </c>
      <c r="L56" s="232">
        <v>37</v>
      </c>
      <c r="M56" s="232">
        <v>33</v>
      </c>
      <c r="N56" s="229">
        <f t="shared" si="0"/>
        <v>192</v>
      </c>
      <c r="O56" s="258"/>
    </row>
    <row r="57" spans="1:15" ht="15.75">
      <c r="A57" s="258"/>
      <c r="B57" s="397"/>
      <c r="C57" s="395"/>
      <c r="D57" s="359" t="s">
        <v>101</v>
      </c>
      <c r="E57" s="369"/>
      <c r="F57" s="369"/>
      <c r="G57" s="369"/>
      <c r="H57" s="370"/>
      <c r="I57" s="232">
        <v>0</v>
      </c>
      <c r="J57" s="233">
        <v>0</v>
      </c>
      <c r="K57" s="232">
        <v>0</v>
      </c>
      <c r="L57" s="232">
        <v>0</v>
      </c>
      <c r="M57" s="232">
        <v>0</v>
      </c>
      <c r="N57" s="229">
        <f t="shared" si="0"/>
        <v>0</v>
      </c>
      <c r="O57" s="258"/>
    </row>
    <row r="58" spans="1:15" ht="15.75">
      <c r="A58" s="258"/>
      <c r="B58" s="397"/>
      <c r="C58" s="395"/>
      <c r="D58" s="359" t="s">
        <v>102</v>
      </c>
      <c r="E58" s="360"/>
      <c r="F58" s="360"/>
      <c r="G58" s="360"/>
      <c r="H58" s="361"/>
      <c r="I58" s="232">
        <v>0</v>
      </c>
      <c r="J58" s="233">
        <v>25</v>
      </c>
      <c r="K58" s="232">
        <v>0</v>
      </c>
      <c r="L58" s="232">
        <v>0</v>
      </c>
      <c r="M58" s="232">
        <v>0</v>
      </c>
      <c r="N58" s="229">
        <f t="shared" si="0"/>
        <v>25</v>
      </c>
      <c r="O58" s="258"/>
    </row>
    <row r="59" spans="1:15" ht="15.75">
      <c r="A59" s="258"/>
      <c r="B59" s="397"/>
      <c r="C59" s="394"/>
      <c r="D59" s="359" t="s">
        <v>103</v>
      </c>
      <c r="E59" s="369"/>
      <c r="F59" s="369"/>
      <c r="G59" s="369"/>
      <c r="H59" s="370"/>
      <c r="I59" s="232">
        <v>4</v>
      </c>
      <c r="J59" s="233">
        <v>15</v>
      </c>
      <c r="K59" s="232">
        <v>7</v>
      </c>
      <c r="L59" s="232">
        <v>0</v>
      </c>
      <c r="M59" s="232">
        <v>0</v>
      </c>
      <c r="N59" s="229">
        <f t="shared" si="0"/>
        <v>26</v>
      </c>
      <c r="O59" s="258"/>
    </row>
    <row r="60" spans="1:15" ht="24" customHeight="1">
      <c r="A60" s="258"/>
      <c r="B60" s="397"/>
      <c r="C60" s="399" t="s">
        <v>104</v>
      </c>
      <c r="D60" s="359" t="s">
        <v>105</v>
      </c>
      <c r="E60" s="369"/>
      <c r="F60" s="369"/>
      <c r="G60" s="369"/>
      <c r="H60" s="370"/>
      <c r="I60" s="232">
        <v>48</v>
      </c>
      <c r="J60" s="233">
        <v>69</v>
      </c>
      <c r="K60" s="232">
        <v>36</v>
      </c>
      <c r="L60" s="232">
        <v>35</v>
      </c>
      <c r="M60" s="232">
        <v>28</v>
      </c>
      <c r="N60" s="229">
        <f t="shared" si="0"/>
        <v>216</v>
      </c>
      <c r="O60" s="258"/>
    </row>
    <row r="61" spans="1:15" ht="24" customHeight="1">
      <c r="A61" s="258"/>
      <c r="B61" s="398"/>
      <c r="C61" s="394"/>
      <c r="D61" s="359" t="s">
        <v>106</v>
      </c>
      <c r="E61" s="369"/>
      <c r="F61" s="369"/>
      <c r="G61" s="369"/>
      <c r="H61" s="370"/>
      <c r="I61" s="232">
        <v>5</v>
      </c>
      <c r="J61" s="233">
        <v>14</v>
      </c>
      <c r="K61" s="232">
        <v>1</v>
      </c>
      <c r="L61" s="232">
        <v>2</v>
      </c>
      <c r="M61" s="232">
        <v>5</v>
      </c>
      <c r="N61" s="229">
        <f t="shared" si="0"/>
        <v>27</v>
      </c>
      <c r="O61" s="258"/>
    </row>
    <row r="62" spans="1:15" ht="28.5" customHeight="1">
      <c r="A62" s="258"/>
      <c r="B62" s="388" t="s">
        <v>107</v>
      </c>
      <c r="C62" s="388"/>
      <c r="D62" s="388"/>
      <c r="E62" s="388"/>
      <c r="F62" s="388"/>
      <c r="G62" s="388"/>
      <c r="H62" s="388"/>
      <c r="I62" s="232">
        <v>52</v>
      </c>
      <c r="J62" s="233">
        <v>45</v>
      </c>
      <c r="K62" s="232">
        <v>34</v>
      </c>
      <c r="L62" s="232">
        <v>37</v>
      </c>
      <c r="M62" s="232">
        <v>33</v>
      </c>
      <c r="N62" s="229">
        <f t="shared" si="0"/>
        <v>201</v>
      </c>
      <c r="O62" s="258"/>
    </row>
    <row r="63" spans="1:15" ht="27.75" customHeight="1">
      <c r="A63" s="258"/>
      <c r="B63" s="234" t="s">
        <v>83</v>
      </c>
      <c r="C63" s="359" t="s">
        <v>108</v>
      </c>
      <c r="D63" s="369"/>
      <c r="E63" s="369"/>
      <c r="F63" s="369"/>
      <c r="G63" s="369"/>
      <c r="H63" s="370"/>
      <c r="I63" s="232">
        <v>34.5</v>
      </c>
      <c r="J63" s="233">
        <v>42.5</v>
      </c>
      <c r="K63" s="232">
        <v>13.5</v>
      </c>
      <c r="L63" s="232">
        <v>11.5</v>
      </c>
      <c r="M63" s="232">
        <v>8.25</v>
      </c>
      <c r="N63" s="229">
        <f t="shared" si="0"/>
        <v>110.25</v>
      </c>
      <c r="O63" s="258"/>
    </row>
    <row r="64" spans="1:15" ht="15.75">
      <c r="A64" s="258"/>
      <c r="B64" s="362" t="s">
        <v>109</v>
      </c>
      <c r="C64" s="362"/>
      <c r="D64" s="362"/>
      <c r="E64" s="362"/>
      <c r="F64" s="362"/>
      <c r="G64" s="362"/>
      <c r="H64" s="362"/>
      <c r="I64" s="31"/>
      <c r="J64" s="32"/>
      <c r="K64" s="31"/>
      <c r="L64" s="31"/>
      <c r="M64" s="31"/>
      <c r="N64" s="11"/>
      <c r="O64" s="258"/>
    </row>
    <row r="65" spans="1:15" ht="58.5" customHeight="1">
      <c r="A65" s="258"/>
      <c r="B65" s="363" t="s">
        <v>110</v>
      </c>
      <c r="C65" s="363"/>
      <c r="D65" s="363"/>
      <c r="E65" s="363"/>
      <c r="F65" s="363"/>
      <c r="G65" s="363"/>
      <c r="H65" s="363"/>
      <c r="I65" s="25">
        <v>0</v>
      </c>
      <c r="J65" s="33">
        <v>1</v>
      </c>
      <c r="K65" s="25">
        <v>0</v>
      </c>
      <c r="L65" s="25">
        <v>7</v>
      </c>
      <c r="M65" s="31">
        <v>3</v>
      </c>
      <c r="N65" s="11">
        <f t="shared" si="0"/>
        <v>11</v>
      </c>
      <c r="O65" s="258"/>
    </row>
    <row r="66" spans="1:15" ht="58.5" customHeight="1">
      <c r="A66" s="258"/>
      <c r="B66" s="363" t="s">
        <v>111</v>
      </c>
      <c r="C66" s="364"/>
      <c r="D66" s="364"/>
      <c r="E66" s="364"/>
      <c r="F66" s="364"/>
      <c r="G66" s="364"/>
      <c r="H66" s="364"/>
      <c r="I66" s="27">
        <v>0</v>
      </c>
      <c r="J66" s="34">
        <v>1</v>
      </c>
      <c r="K66" s="27">
        <v>0</v>
      </c>
      <c r="L66" s="27" t="s">
        <v>130</v>
      </c>
      <c r="M66" s="27">
        <v>9</v>
      </c>
      <c r="N66" s="11">
        <f t="shared" si="0"/>
        <v>10</v>
      </c>
      <c r="O66" s="258"/>
    </row>
    <row r="67" spans="1:15">
      <c r="A67" s="258"/>
      <c r="O67" s="258"/>
    </row>
    <row r="68" spans="1:15">
      <c r="A68" s="258"/>
      <c r="O68" s="258"/>
    </row>
    <row r="69" spans="1:15" ht="13.5" thickBot="1">
      <c r="A69" s="258"/>
      <c r="O69" s="258"/>
    </row>
    <row r="70" spans="1:15" ht="24.75" customHeight="1" thickBot="1">
      <c r="A70" s="258"/>
      <c r="B70" s="236" t="s">
        <v>131</v>
      </c>
      <c r="C70" s="41"/>
      <c r="D70" s="41"/>
      <c r="E70" s="41"/>
      <c r="F70" s="41"/>
      <c r="G70" s="41"/>
      <c r="H70" s="41"/>
      <c r="I70" s="340">
        <v>2018</v>
      </c>
      <c r="J70" s="340">
        <v>2018</v>
      </c>
      <c r="K70" s="340">
        <v>2018</v>
      </c>
      <c r="L70" s="340">
        <v>2018</v>
      </c>
      <c r="M70" s="340">
        <v>2018</v>
      </c>
      <c r="N70" s="43"/>
      <c r="O70" s="258"/>
    </row>
    <row r="71" spans="1:15" ht="24.75" customHeight="1">
      <c r="A71" s="258"/>
      <c r="B71" s="235"/>
      <c r="C71" s="42" t="s">
        <v>132</v>
      </c>
      <c r="D71" s="36"/>
      <c r="E71" s="10"/>
      <c r="F71" s="10"/>
      <c r="G71" s="10"/>
      <c r="H71" s="10"/>
      <c r="I71" s="341"/>
      <c r="J71" s="341"/>
      <c r="K71" s="341"/>
      <c r="L71" s="341"/>
      <c r="M71" s="341"/>
      <c r="N71" s="37"/>
      <c r="O71" s="258"/>
    </row>
    <row r="72" spans="1:15">
      <c r="A72" s="258"/>
      <c r="B72" s="44"/>
      <c r="C72" s="36" t="s">
        <v>133</v>
      </c>
      <c r="D72" s="10"/>
      <c r="E72" s="10"/>
      <c r="F72" s="10"/>
      <c r="G72" s="10"/>
      <c r="H72" s="10"/>
      <c r="I72" s="342"/>
      <c r="J72" s="342"/>
      <c r="K72" s="342"/>
      <c r="L72" s="342"/>
      <c r="M72" s="342"/>
      <c r="N72" s="37"/>
      <c r="O72" s="258"/>
    </row>
    <row r="73" spans="1:15" ht="15.75">
      <c r="A73" s="258"/>
      <c r="B73" s="343" t="s">
        <v>114</v>
      </c>
      <c r="C73" s="344"/>
      <c r="D73" s="344"/>
      <c r="E73" s="344"/>
      <c r="F73" s="344"/>
      <c r="G73" s="344"/>
      <c r="H73" s="344"/>
      <c r="I73" s="38">
        <v>1526998</v>
      </c>
      <c r="J73" s="38">
        <f>J74+J75+J76</f>
        <v>1820980.69</v>
      </c>
      <c r="K73" s="38">
        <v>853762</v>
      </c>
      <c r="L73" s="38">
        <v>2911298.65</v>
      </c>
      <c r="M73" s="38">
        <f>M74+M75+M76</f>
        <v>1250633</v>
      </c>
      <c r="N73" s="39">
        <f>SUM(I73:M73)</f>
        <v>8363672.3399999999</v>
      </c>
      <c r="O73" s="258"/>
    </row>
    <row r="74" spans="1:15">
      <c r="A74" s="258"/>
      <c r="B74" s="45"/>
      <c r="C74" s="345" t="s">
        <v>115</v>
      </c>
      <c r="D74" s="345"/>
      <c r="E74" s="345"/>
      <c r="F74" s="345"/>
      <c r="G74" s="345"/>
      <c r="H74" s="346"/>
      <c r="I74" s="38">
        <v>1494598</v>
      </c>
      <c r="J74" s="38">
        <v>1820980.69</v>
      </c>
      <c r="K74" s="38">
        <v>853762</v>
      </c>
      <c r="L74" s="38">
        <v>2911298.65</v>
      </c>
      <c r="M74" s="38">
        <v>1198133</v>
      </c>
      <c r="N74" s="39">
        <f t="shared" ref="N74:N81" si="1">SUM(I74:M74)</f>
        <v>8278772.3399999999</v>
      </c>
      <c r="O74" s="258"/>
    </row>
    <row r="75" spans="1:15">
      <c r="A75" s="258"/>
      <c r="B75" s="46"/>
      <c r="C75" s="351" t="s">
        <v>116</v>
      </c>
      <c r="D75" s="351"/>
      <c r="E75" s="351"/>
      <c r="F75" s="351"/>
      <c r="G75" s="351"/>
      <c r="H75" s="352"/>
      <c r="I75" s="38">
        <v>0</v>
      </c>
      <c r="J75" s="38">
        <v>0</v>
      </c>
      <c r="K75" s="38">
        <v>0</v>
      </c>
      <c r="L75" s="38">
        <v>0</v>
      </c>
      <c r="M75" s="38">
        <v>0</v>
      </c>
      <c r="N75" s="39">
        <f t="shared" si="1"/>
        <v>0</v>
      </c>
      <c r="O75" s="258"/>
    </row>
    <row r="76" spans="1:15">
      <c r="A76" s="258"/>
      <c r="B76" s="46"/>
      <c r="C76" s="347" t="s">
        <v>117</v>
      </c>
      <c r="D76" s="348"/>
      <c r="E76" s="14" t="s">
        <v>118</v>
      </c>
      <c r="F76" s="349" t="s">
        <v>119</v>
      </c>
      <c r="G76" s="350"/>
      <c r="H76" s="350"/>
      <c r="I76" s="38">
        <v>32400</v>
      </c>
      <c r="J76" s="38">
        <v>0</v>
      </c>
      <c r="K76" s="38">
        <v>0</v>
      </c>
      <c r="L76" s="38">
        <v>0</v>
      </c>
      <c r="M76" s="38">
        <v>52500</v>
      </c>
      <c r="N76" s="39">
        <f t="shared" si="1"/>
        <v>84900</v>
      </c>
      <c r="O76" s="258"/>
    </row>
    <row r="77" spans="1:15">
      <c r="A77" s="258"/>
      <c r="B77" s="46"/>
      <c r="C77" s="13"/>
      <c r="D77" s="13"/>
      <c r="E77" s="13"/>
      <c r="F77" s="13"/>
      <c r="G77" s="13"/>
      <c r="H77" s="13"/>
      <c r="I77" s="40"/>
      <c r="J77" s="40"/>
      <c r="K77" s="40"/>
      <c r="L77" s="40"/>
      <c r="M77" s="40"/>
      <c r="N77" s="39"/>
      <c r="O77" s="258"/>
    </row>
    <row r="78" spans="1:15" ht="15.75">
      <c r="A78" s="258"/>
      <c r="B78" s="353" t="s">
        <v>120</v>
      </c>
      <c r="C78" s="354"/>
      <c r="D78" s="354"/>
      <c r="E78" s="354"/>
      <c r="F78" s="354"/>
      <c r="G78" s="354"/>
      <c r="H78" s="354"/>
      <c r="I78" s="238">
        <v>1539059</v>
      </c>
      <c r="J78" s="238">
        <v>1739187.7</v>
      </c>
      <c r="K78" s="238">
        <v>886759</v>
      </c>
      <c r="L78" s="238">
        <v>2295178.67</v>
      </c>
      <c r="M78" s="238">
        <v>1250633</v>
      </c>
      <c r="N78" s="239">
        <f t="shared" si="1"/>
        <v>7710817.3700000001</v>
      </c>
      <c r="O78" s="258"/>
    </row>
    <row r="79" spans="1:15">
      <c r="A79" s="258"/>
      <c r="B79" s="240"/>
      <c r="C79" s="355" t="s">
        <v>121</v>
      </c>
      <c r="D79" s="356"/>
      <c r="E79" s="356"/>
      <c r="F79" s="356"/>
      <c r="G79" s="356"/>
      <c r="H79" s="356"/>
      <c r="I79" s="238">
        <v>637000</v>
      </c>
      <c r="J79" s="238">
        <v>555399.80000000005</v>
      </c>
      <c r="K79" s="238">
        <v>447380</v>
      </c>
      <c r="L79" s="238">
        <v>492400</v>
      </c>
      <c r="M79" s="238">
        <v>414000</v>
      </c>
      <c r="N79" s="239">
        <f t="shared" si="1"/>
        <v>2546179.7999999998</v>
      </c>
      <c r="O79" s="258"/>
    </row>
    <row r="80" spans="1:15">
      <c r="A80" s="258"/>
      <c r="B80" s="241"/>
      <c r="C80" s="357" t="s">
        <v>122</v>
      </c>
      <c r="D80" s="358"/>
      <c r="E80" s="358"/>
      <c r="F80" s="358"/>
      <c r="G80" s="358"/>
      <c r="H80" s="358"/>
      <c r="I80" s="238">
        <v>148920</v>
      </c>
      <c r="J80" s="238">
        <v>264080</v>
      </c>
      <c r="K80" s="238">
        <v>124186</v>
      </c>
      <c r="L80" s="238">
        <v>352199</v>
      </c>
      <c r="M80" s="238">
        <v>330000</v>
      </c>
      <c r="N80" s="239">
        <f t="shared" si="1"/>
        <v>1219385</v>
      </c>
      <c r="O80" s="258"/>
    </row>
    <row r="81" spans="1:15" ht="13.5" thickBot="1">
      <c r="A81" s="258"/>
      <c r="B81" s="242"/>
      <c r="C81" s="243" t="s">
        <v>123</v>
      </c>
      <c r="D81" s="244"/>
      <c r="E81" s="244"/>
      <c r="F81" s="244"/>
      <c r="G81" s="244"/>
      <c r="H81" s="244"/>
      <c r="I81" s="245">
        <v>346866.24</v>
      </c>
      <c r="J81" s="245">
        <v>174589.51</v>
      </c>
      <c r="K81" s="245">
        <v>74249</v>
      </c>
      <c r="L81" s="245">
        <v>108696</v>
      </c>
      <c r="M81" s="245">
        <v>79600</v>
      </c>
      <c r="N81" s="246">
        <f t="shared" si="1"/>
        <v>784000.75</v>
      </c>
      <c r="O81" s="258"/>
    </row>
    <row r="82" spans="1:15">
      <c r="A82" s="258"/>
      <c r="B82" s="258"/>
      <c r="C82" s="258"/>
      <c r="D82" s="258"/>
      <c r="E82" s="258"/>
      <c r="F82" s="258"/>
      <c r="G82" s="258"/>
      <c r="H82" s="258"/>
      <c r="I82" s="258"/>
      <c r="J82" s="258"/>
      <c r="K82" s="258"/>
      <c r="L82" s="258"/>
      <c r="M82" s="258"/>
      <c r="N82" s="258"/>
      <c r="O82" s="258"/>
    </row>
    <row r="83" spans="1:15">
      <c r="G83" s="47"/>
      <c r="H83" s="47"/>
      <c r="I83" s="47" t="s">
        <v>134</v>
      </c>
      <c r="J83" s="47" t="s">
        <v>135</v>
      </c>
      <c r="K83" s="47" t="s">
        <v>136</v>
      </c>
    </row>
    <row r="84" spans="1:15">
      <c r="G84" s="47" t="s">
        <v>137</v>
      </c>
      <c r="H84" s="47"/>
      <c r="I84" s="58">
        <v>696000</v>
      </c>
      <c r="J84" s="58">
        <v>744000</v>
      </c>
      <c r="K84" s="58">
        <f>J84-I84</f>
        <v>48000</v>
      </c>
    </row>
    <row r="85" spans="1:15">
      <c r="G85" s="47" t="s">
        <v>128</v>
      </c>
      <c r="H85" s="47"/>
      <c r="I85" s="58">
        <v>838200</v>
      </c>
      <c r="J85" s="58">
        <v>844599</v>
      </c>
      <c r="K85" s="58">
        <f t="shared" ref="K85:K89" si="2">J85-I85</f>
        <v>6399</v>
      </c>
    </row>
    <row r="86" spans="1:15">
      <c r="G86" s="47" t="s">
        <v>127</v>
      </c>
      <c r="H86" s="47"/>
      <c r="I86" s="58">
        <v>586526</v>
      </c>
      <c r="J86" s="58">
        <v>571566</v>
      </c>
      <c r="K86" s="58">
        <f t="shared" si="2"/>
        <v>-14960</v>
      </c>
    </row>
    <row r="87" spans="1:15">
      <c r="G87" s="47" t="s">
        <v>126</v>
      </c>
      <c r="H87" s="47"/>
      <c r="I87" s="58">
        <v>576125.76</v>
      </c>
      <c r="J87" s="58">
        <v>819479.8</v>
      </c>
      <c r="K87" s="58">
        <f t="shared" si="2"/>
        <v>243354.04000000004</v>
      </c>
    </row>
    <row r="88" spans="1:15">
      <c r="G88" s="47" t="s">
        <v>125</v>
      </c>
      <c r="H88" s="47"/>
      <c r="I88" s="58">
        <v>785920</v>
      </c>
      <c r="J88" s="58">
        <v>785920</v>
      </c>
      <c r="K88" s="58">
        <f t="shared" si="2"/>
        <v>0</v>
      </c>
    </row>
    <row r="89" spans="1:15">
      <c r="G89" s="47" t="s">
        <v>138</v>
      </c>
      <c r="H89" s="47"/>
      <c r="I89" s="58">
        <v>3482771.76</v>
      </c>
      <c r="J89" s="58">
        <v>3765564.8</v>
      </c>
      <c r="K89" s="58">
        <f t="shared" si="2"/>
        <v>282793.04000000004</v>
      </c>
    </row>
    <row r="90" spans="1:15">
      <c r="I90" s="237"/>
    </row>
    <row r="91" spans="1:15" ht="173.25">
      <c r="F91" s="48" t="s">
        <v>139</v>
      </c>
      <c r="G91" s="49" t="s">
        <v>140</v>
      </c>
      <c r="H91" s="50" t="s">
        <v>141</v>
      </c>
      <c r="I91" s="50" t="s">
        <v>142</v>
      </c>
      <c r="J91" s="50" t="s">
        <v>143</v>
      </c>
      <c r="K91" s="50" t="s">
        <v>144</v>
      </c>
      <c r="L91" s="50" t="s">
        <v>145</v>
      </c>
      <c r="M91" s="50" t="s">
        <v>146</v>
      </c>
      <c r="N91" s="49" t="s">
        <v>147</v>
      </c>
    </row>
    <row r="92" spans="1:15">
      <c r="E92" s="60"/>
      <c r="F92" s="61" t="s">
        <v>148</v>
      </c>
      <c r="G92" s="51">
        <v>9</v>
      </c>
      <c r="H92" s="52">
        <v>34</v>
      </c>
      <c r="I92" s="52">
        <v>5</v>
      </c>
      <c r="J92" s="52">
        <v>0</v>
      </c>
      <c r="K92" s="52">
        <v>39</v>
      </c>
      <c r="L92" s="52">
        <v>10</v>
      </c>
      <c r="M92" s="52">
        <v>10</v>
      </c>
      <c r="N92" s="53">
        <v>322440</v>
      </c>
    </row>
    <row r="93" spans="1:15">
      <c r="E93" s="60"/>
      <c r="F93" s="61" t="s">
        <v>149</v>
      </c>
      <c r="G93" s="51">
        <v>0</v>
      </c>
      <c r="H93" s="52">
        <v>3</v>
      </c>
      <c r="I93" s="52">
        <v>0</v>
      </c>
      <c r="J93" s="52">
        <v>0</v>
      </c>
      <c r="K93" s="52">
        <v>0</v>
      </c>
      <c r="L93" s="52">
        <v>0</v>
      </c>
      <c r="M93" s="52">
        <v>0</v>
      </c>
      <c r="N93" s="53">
        <v>0</v>
      </c>
    </row>
    <row r="94" spans="1:15">
      <c r="E94" s="60"/>
      <c r="F94" s="61" t="s">
        <v>150</v>
      </c>
      <c r="G94" s="51">
        <v>0</v>
      </c>
      <c r="H94" s="52">
        <v>1</v>
      </c>
      <c r="I94" s="52">
        <v>1</v>
      </c>
      <c r="J94" s="52">
        <v>1</v>
      </c>
      <c r="K94" s="52">
        <v>1</v>
      </c>
      <c r="L94" s="52">
        <v>1</v>
      </c>
      <c r="M94" s="52">
        <v>1</v>
      </c>
      <c r="N94" s="53">
        <v>320720</v>
      </c>
    </row>
    <row r="95" spans="1:15">
      <c r="E95" s="60"/>
      <c r="F95" s="61" t="s">
        <v>151</v>
      </c>
      <c r="G95" s="51">
        <v>29</v>
      </c>
      <c r="H95" s="52">
        <v>16</v>
      </c>
      <c r="I95" s="52">
        <v>18</v>
      </c>
      <c r="J95" s="52">
        <v>1</v>
      </c>
      <c r="K95" s="52">
        <v>44</v>
      </c>
      <c r="L95" s="52">
        <v>21</v>
      </c>
      <c r="M95" s="52">
        <v>30</v>
      </c>
      <c r="N95" s="53">
        <v>1504200</v>
      </c>
    </row>
    <row r="96" spans="1:15">
      <c r="E96" s="60"/>
      <c r="F96" s="61" t="s">
        <v>152</v>
      </c>
      <c r="G96" s="51">
        <v>8</v>
      </c>
      <c r="H96" s="52">
        <v>2</v>
      </c>
      <c r="I96" s="52">
        <v>3</v>
      </c>
      <c r="J96" s="52">
        <v>0</v>
      </c>
      <c r="K96" s="52">
        <v>7</v>
      </c>
      <c r="L96" s="52">
        <v>9</v>
      </c>
      <c r="M96" s="52">
        <v>9</v>
      </c>
      <c r="N96" s="53">
        <v>559486</v>
      </c>
    </row>
    <row r="97" spans="5:14">
      <c r="E97" s="60"/>
      <c r="F97" s="61" t="s">
        <v>153</v>
      </c>
      <c r="G97" s="51">
        <v>0</v>
      </c>
      <c r="H97" s="52">
        <v>1</v>
      </c>
      <c r="I97" s="52">
        <v>0</v>
      </c>
      <c r="J97" s="52">
        <v>0</v>
      </c>
      <c r="K97" s="52">
        <v>0</v>
      </c>
      <c r="L97" s="52">
        <v>0</v>
      </c>
      <c r="M97" s="52">
        <v>0</v>
      </c>
      <c r="N97" s="53">
        <v>0</v>
      </c>
    </row>
    <row r="98" spans="5:14">
      <c r="E98" s="60"/>
      <c r="F98" s="61" t="s">
        <v>154</v>
      </c>
      <c r="G98" s="51">
        <v>8</v>
      </c>
      <c r="H98" s="52">
        <v>88</v>
      </c>
      <c r="I98" s="52">
        <v>0</v>
      </c>
      <c r="J98" s="52">
        <v>2</v>
      </c>
      <c r="K98" s="52">
        <v>59</v>
      </c>
      <c r="L98" s="52">
        <v>2</v>
      </c>
      <c r="M98" s="52">
        <v>3</v>
      </c>
      <c r="N98" s="53">
        <v>228600</v>
      </c>
    </row>
    <row r="99" spans="5:14">
      <c r="E99" s="60"/>
      <c r="F99" s="61" t="s">
        <v>155</v>
      </c>
      <c r="G99" s="51">
        <v>0</v>
      </c>
      <c r="H99" s="52">
        <v>1</v>
      </c>
      <c r="I99" s="52">
        <v>0</v>
      </c>
      <c r="J99" s="52">
        <v>0</v>
      </c>
      <c r="K99" s="52">
        <v>0</v>
      </c>
      <c r="L99" s="52">
        <v>0</v>
      </c>
      <c r="M99" s="52">
        <v>0</v>
      </c>
      <c r="N99" s="53">
        <v>0</v>
      </c>
    </row>
    <row r="100" spans="5:14">
      <c r="E100" s="60"/>
      <c r="F100" s="61" t="s">
        <v>156</v>
      </c>
      <c r="G100" s="51">
        <v>0</v>
      </c>
      <c r="H100" s="52">
        <v>3</v>
      </c>
      <c r="I100" s="52">
        <v>0</v>
      </c>
      <c r="J100" s="52">
        <v>0</v>
      </c>
      <c r="K100" s="52">
        <v>0</v>
      </c>
      <c r="L100" s="52">
        <v>0</v>
      </c>
      <c r="M100" s="52">
        <v>0</v>
      </c>
      <c r="N100" s="53">
        <v>0</v>
      </c>
    </row>
    <row r="101" spans="5:14">
      <c r="E101" s="60"/>
      <c r="F101" s="61" t="s">
        <v>157</v>
      </c>
      <c r="G101" s="51">
        <v>0</v>
      </c>
      <c r="H101" s="52">
        <v>1</v>
      </c>
      <c r="I101" s="52">
        <v>0</v>
      </c>
      <c r="J101" s="52">
        <v>0</v>
      </c>
      <c r="K101" s="52">
        <v>0</v>
      </c>
      <c r="L101" s="52">
        <v>0</v>
      </c>
      <c r="M101" s="52">
        <v>0</v>
      </c>
      <c r="N101" s="53"/>
    </row>
    <row r="102" spans="5:14" ht="13.5" thickBot="1">
      <c r="E102" s="60"/>
      <c r="F102" s="61" t="s">
        <v>158</v>
      </c>
      <c r="G102" s="51">
        <v>0</v>
      </c>
      <c r="H102" s="52">
        <v>1</v>
      </c>
      <c r="I102" s="52">
        <v>0</v>
      </c>
      <c r="J102" s="52">
        <v>0</v>
      </c>
      <c r="K102" s="52">
        <v>0</v>
      </c>
      <c r="L102" s="52">
        <v>0</v>
      </c>
      <c r="M102" s="52">
        <v>0</v>
      </c>
      <c r="N102" s="53"/>
    </row>
    <row r="103" spans="5:14" ht="16.5" thickTop="1">
      <c r="F103" s="54" t="s">
        <v>138</v>
      </c>
      <c r="G103" s="55">
        <v>54</v>
      </c>
      <c r="H103" s="56">
        <v>151</v>
      </c>
      <c r="I103" s="56">
        <v>27</v>
      </c>
      <c r="J103" s="56">
        <v>4</v>
      </c>
      <c r="K103" s="56">
        <v>150</v>
      </c>
      <c r="L103" s="56">
        <v>43</v>
      </c>
      <c r="M103" s="56">
        <v>53</v>
      </c>
      <c r="N103" s="57">
        <v>2935446</v>
      </c>
    </row>
  </sheetData>
  <mergeCells count="82">
    <mergeCell ref="C24:H24"/>
    <mergeCell ref="D19:H19"/>
    <mergeCell ref="B20:H20"/>
    <mergeCell ref="C21:H21"/>
    <mergeCell ref="B22:H22"/>
    <mergeCell ref="C23:H23"/>
    <mergeCell ref="B3:H3"/>
    <mergeCell ref="B7:H7"/>
    <mergeCell ref="B8:H8"/>
    <mergeCell ref="B9:H9"/>
    <mergeCell ref="B10:H10"/>
    <mergeCell ref="B43:H43"/>
    <mergeCell ref="C42:H42"/>
    <mergeCell ref="B4:H4"/>
    <mergeCell ref="B5:H5"/>
    <mergeCell ref="B6:H6"/>
    <mergeCell ref="B11:H11"/>
    <mergeCell ref="B12:H12"/>
    <mergeCell ref="B13:H13"/>
    <mergeCell ref="B14:B19"/>
    <mergeCell ref="C14:C17"/>
    <mergeCell ref="D14:H14"/>
    <mergeCell ref="D15:H15"/>
    <mergeCell ref="D16:H16"/>
    <mergeCell ref="D17:H17"/>
    <mergeCell ref="C18:C19"/>
    <mergeCell ref="D18:H18"/>
    <mergeCell ref="B54:H54"/>
    <mergeCell ref="B55:H55"/>
    <mergeCell ref="B56:B61"/>
    <mergeCell ref="C56:C59"/>
    <mergeCell ref="D59:H59"/>
    <mergeCell ref="C60:C61"/>
    <mergeCell ref="D60:H60"/>
    <mergeCell ref="D61:H61"/>
    <mergeCell ref="D56:H56"/>
    <mergeCell ref="D57:H57"/>
    <mergeCell ref="C44:H44"/>
    <mergeCell ref="B45:H45"/>
    <mergeCell ref="B46:H46"/>
    <mergeCell ref="B47:H47"/>
    <mergeCell ref="B48:B53"/>
    <mergeCell ref="C48:C49"/>
    <mergeCell ref="D49:H49"/>
    <mergeCell ref="C52:H52"/>
    <mergeCell ref="D53:H53"/>
    <mergeCell ref="D51:H51"/>
    <mergeCell ref="D48:H48"/>
    <mergeCell ref="C50:H50"/>
    <mergeCell ref="K32:K33"/>
    <mergeCell ref="L32:L33"/>
    <mergeCell ref="M32:M33"/>
    <mergeCell ref="B39:H39"/>
    <mergeCell ref="B41:H41"/>
    <mergeCell ref="B34:H34"/>
    <mergeCell ref="B35:H35"/>
    <mergeCell ref="B36:H36"/>
    <mergeCell ref="B37:H37"/>
    <mergeCell ref="B32:H33"/>
    <mergeCell ref="I32:I33"/>
    <mergeCell ref="J32:J33"/>
    <mergeCell ref="B38:H38"/>
    <mergeCell ref="B40:H40"/>
    <mergeCell ref="B78:H78"/>
    <mergeCell ref="C79:H79"/>
    <mergeCell ref="C80:H80"/>
    <mergeCell ref="L70:L72"/>
    <mergeCell ref="D58:H58"/>
    <mergeCell ref="B64:H64"/>
    <mergeCell ref="B65:H65"/>
    <mergeCell ref="B66:H66"/>
    <mergeCell ref="I70:I72"/>
    <mergeCell ref="B62:H62"/>
    <mergeCell ref="C63:H63"/>
    <mergeCell ref="M70:M72"/>
    <mergeCell ref="B73:H73"/>
    <mergeCell ref="C74:H74"/>
    <mergeCell ref="C76:D76"/>
    <mergeCell ref="F76:H76"/>
    <mergeCell ref="K70:K72"/>
    <mergeCell ref="C75:H75"/>
    <mergeCell ref="J70:J72"/>
  </mergeCells>
  <dataValidations count="31">
    <dataValidation type="custom" errorStyle="warning" allowBlank="1" showInputMessage="1" showErrorMessage="1" error="Wartość jest mniejsza niż liczba wykazana w wierszu 37. Proszę poprawić dane." sqref="K65">
      <formula1>K65&gt;=#REF!</formula1>
    </dataValidation>
    <dataValidation type="textLength" showInputMessage="1" showErrorMessage="1" error="Proszę wpisać nazwę OWES" prompt="Proszę wpisać nazwę OWES" sqref="I31:K31 M31">
      <formula1>1</formula1>
      <formula2>60</formula2>
    </dataValidation>
    <dataValidation type="custom" errorStyle="warning" allowBlank="1" showInputMessage="1" showErrorMessage="1" error="Wartość jest mniejsza niż liczba wykazana w wierszu 37. Proszę poprawić dane." sqref="I65:J65 L65">
      <formula1>I65&gt;=#REF!</formula1>
    </dataValidation>
    <dataValidation type="custom" errorStyle="warning" allowBlank="1" showInputMessage="1" showErrorMessage="1" error="Wartość jest większa niż liczba wykazana w wierszu 33. Proszę poprawić dane." sqref="I63:M63 I21:M21">
      <formula1>I21&lt;=I20</formula1>
    </dataValidation>
    <dataValidation type="custom" errorStyle="warning" allowBlank="1" showInputMessage="1" showErrorMessage="1" error="Wartość jest mniejsza niż liczba wykazana w wierszu 34. Proszę poprawić dane." sqref="I62:M62 I20:M20">
      <formula1>I20&gt;=I21</formula1>
    </dataValidation>
    <dataValidation type="custom" allowBlank="1" showInputMessage="1" showErrorMessage="1" error="Wartość jest większa niż liczba wykazana w wierszu 24. Proszę poprawić dane." sqref="I53:M53">
      <formula1>I53&lt;=I52</formula1>
    </dataValidation>
    <dataValidation type="custom" allowBlank="1" showInputMessage="1" showErrorMessage="1" error="Wartość jest większa niż liczba wykazana w wierszu 19. Proszę poprawić dane." sqref="I52:M52">
      <formula1>I52&lt;=I47</formula1>
    </dataValidation>
    <dataValidation type="custom" allowBlank="1" showInputMessage="1" showErrorMessage="1" error="Wartość jest większa niż liczba wykazana w wierszu 22. Proszę poprawić dane." sqref="I51:M51">
      <formula1>I51&lt;=I50</formula1>
    </dataValidation>
    <dataValidation type="custom" allowBlank="1" showInputMessage="1" showErrorMessage="1" error="Wartość jest większa niż liczba wykazana w wierszu 19. Proszę poprawić dane." sqref="I50:M50">
      <formula1>I50&lt;=I47</formula1>
    </dataValidation>
    <dataValidation type="custom" allowBlank="1" showInputMessage="1" showErrorMessage="1" error="Wartość jest większa niż liczba wykazana w wierszu 19. Proszę poprawić dane." sqref="I49:M49">
      <formula1>I49&lt;=I47</formula1>
    </dataValidation>
    <dataValidation type="custom" allowBlank="1" showInputMessage="1" showErrorMessage="1" error="Wartość jest większa niż liczba wykazana w wierszu 19. Proszę poprawić dane." sqref="I48:M48">
      <formula1>I48&lt;=I47</formula1>
    </dataValidation>
    <dataValidation type="custom" allowBlank="1" showInputMessage="1" showErrorMessage="1" error="Wartość jest większa niż liczba wykazana w wierszu 14. Proszę poprawić dane." sqref="I46:L46 J11:L11">
      <formula1>I11&lt;=I8</formula1>
    </dataValidation>
    <dataValidation type="custom" allowBlank="1" showInputMessage="1" showErrorMessage="1" error="Wartość jest większa niż liczba wykazana w wierszu 14. Proszę poprawić dane." sqref="I45:L45 M45:M46 M10:M11 J10:L10">
      <formula1>I10&lt;=I8</formula1>
    </dataValidation>
    <dataValidation type="custom" allowBlank="1" showInputMessage="1" showErrorMessage="1" error="Wartość jest większa niż liczba wykazana w wierszu 27. Proszę poprawić dane." sqref="I61:M61 I19:M19">
      <formula1>I19&lt;=I13</formula1>
    </dataValidation>
    <dataValidation type="custom" allowBlank="1" showInputMessage="1" showErrorMessage="1" error="Wartość jest większa niż liczba wykazana w wierszu 27. Proszę poprawić dane." sqref="I59:M59 I17:M17">
      <formula1>I17&lt;=I13</formula1>
    </dataValidation>
    <dataValidation type="custom" allowBlank="1" showInputMessage="1" showErrorMessage="1" error="Wartość jest większa niż liczba wykazana w wierszu 27. Proszę poprawić dane." sqref="I57:M58 I15:M16">
      <formula1>I15&lt;=I13</formula1>
    </dataValidation>
    <dataValidation type="custom" allowBlank="1" showInputMessage="1" showErrorMessage="1" error="Wartość powinna być równa sumie z wierszy 28,29,30 oraz sumie wierszy 31 i 32. Proszę poprawić dane." sqref="I55:M55 I13:M13">
      <formula1>AND(I13=SUM(I14:I17),I13=SUM(I18:I19))</formula1>
    </dataValidation>
    <dataValidation type="custom" allowBlank="1" showInputMessage="1" showErrorMessage="1" error="Wartość powinna być conajmniej równie sumie wartości z wierszy 20,21,22 i 24. Proszę poprawić dane." sqref="I47:M47">
      <formula1>AND(I47&gt;=SUM(I48,I49),I47&gt;=I50,I47&gt;=I52)</formula1>
    </dataValidation>
    <dataValidation type="custom" allowBlank="1" showInputMessage="1" showErrorMessage="1" error="Wartość jest większa niż liczba wykazana w wierszu 27. Proszę poprawić dane." prompt="Suma wartości z wierszy 31 i 32 powinna odpowiadać wartości w wierszu 27." sqref="I60:M60 I18:M18">
      <formula1>I18&lt;=I13</formula1>
    </dataValidation>
    <dataValidation type="custom" allowBlank="1" showInputMessage="1" showErrorMessage="1" error="Wartość jest większa niż liczba wykazana w wierszu 27. Proszę poprawić dane." prompt="Suma wartości z wierszy 28, 29 i 30 powinna odpowiadać wartości w wierszu 27." sqref="I56:M56 I14:M14">
      <formula1>I14&lt;=I13</formula1>
    </dataValidation>
    <dataValidation type="custom" errorStyle="warning" allowBlank="1" showInputMessage="1" showErrorMessage="1" error="Wykazana kwota przychodów ogółem nie sumuje się z kwotami wierszy 6,7, 8. Proszę poprawić dane." prompt="Proszę wpisać kwotę w pełnych złotych." sqref="M73">
      <formula1>M73=SUM(M74:M76)</formula1>
    </dataValidation>
    <dataValidation type="custom" errorStyle="warning" allowBlank="1" showInputMessage="1" showErrorMessage="1" error="Wykazana kwota przychodów ogółem nie sumuje się z kwotami wierszy 6,7, 8. Proszę poprawić dane." prompt="Proszę wpisać kwotę w pełnych złotych." sqref="L73:L74">
      <formula1>L73=SUM(L74:L76)</formula1>
    </dataValidation>
    <dataValidation type="custom" errorStyle="warning" allowBlank="1" showInputMessage="1" showErrorMessage="1" error="Suma wartości wierszy 13 i 14 jest większa niż liczba wykazana w wierszu 12. Proszę poprawić dane." sqref="K81 K25">
      <formula1>(K$39+#REF!)&lt;=K$38</formula1>
    </dataValidation>
    <dataValidation type="custom" errorStyle="warning" allowBlank="1" showInputMessage="1" showErrorMessage="1" error="Suma wartości wierszy 13 i 14 jest większa niż liczba wykazana w wierszu 12. Proszę poprawić dane." sqref="I81:J81 L81:M81 I25:J25 L25:M25">
      <formula1>(I$39+#REF!)&lt;=I$38</formula1>
    </dataValidation>
    <dataValidation errorStyle="warning" operator="greaterThanOrEqual" allowBlank="1" showInputMessage="1" showErrorMessage="1" error="Wykazana kwota przychodów ogółem nie sumuje się z kwotami wierszy 11,12,15,18,19. Proszę poprawić dane." prompt="Proszę wpisać kwotę w pełnych złotych." sqref="I78:M78 I22:M22"/>
    <dataValidation type="custom" errorStyle="warning" allowBlank="1" showInputMessage="1" showErrorMessage="1" error="Wartość jest większa niż liczba wykazana w wierszu 10. Proszę poprawić dane." sqref="I80:M80 I24:M24">
      <formula1>I24&lt;=I22</formula1>
    </dataValidation>
    <dataValidation type="custom" errorStyle="warning" allowBlank="1" showInputMessage="1" showErrorMessage="1" error="Wartość jest większa niż liczba wykazana w wierszu 10. Proszę poprawić dane." sqref="I79:M79 I23:M23">
      <formula1>I23&lt;=I22</formula1>
    </dataValidation>
    <dataValidation type="custom" errorStyle="warning" allowBlank="1" showInputMessage="1" showErrorMessage="1" error="Wartość jest większa niż liczba wykazana w wierszu 5. Proszę poprawić dane." sqref="I76:M76">
      <formula1>I76&lt;=I73</formula1>
    </dataValidation>
    <dataValidation type="custom" errorStyle="warning" allowBlank="1" showInputMessage="1" showErrorMessage="1" error="Wartość jest większa niż liczba wykazana w wierszu 5. Proszę poprawić dane." sqref="I74:K74 M74">
      <formula1>I74&lt;=I73</formula1>
    </dataValidation>
    <dataValidation type="custom" errorStyle="warning" allowBlank="1" showInputMessage="1" showErrorMessage="1" error="Wartość jest większa niż liczba wykazana w wierszu 5. Proszę poprawić dane." sqref="I75:M75">
      <formula1>I75&lt;=I73</formula1>
    </dataValidation>
    <dataValidation type="custom" errorStyle="warning" allowBlank="1" showInputMessage="1" showErrorMessage="1" error="Wykazana kwota przychodów ogółem nie sumuje się z kwotami wierszy 6,7, 8. Proszę poprawić dane." prompt="Proszę wpisać kwotę w pełnych złotych." sqref="I73:K73">
      <formula1>I73=SUM(I74:I76)</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8"/>
  <sheetViews>
    <sheetView showGridLines="0" workbookViewId="0">
      <selection activeCell="J46" sqref="J46"/>
    </sheetView>
  </sheetViews>
  <sheetFormatPr defaultRowHeight="12.75"/>
  <cols>
    <col min="1" max="1" width="20.7109375" customWidth="1"/>
  </cols>
  <sheetData>
    <row r="1" spans="1:10">
      <c r="A1" t="s">
        <v>188</v>
      </c>
    </row>
    <row r="2" spans="1:10">
      <c r="A2" s="97" t="s">
        <v>230</v>
      </c>
      <c r="B2" s="96"/>
      <c r="C2" s="96"/>
      <c r="D2" s="96"/>
      <c r="E2" s="96"/>
      <c r="F2" s="96"/>
      <c r="G2" s="96"/>
      <c r="H2" s="96"/>
      <c r="J2" s="59"/>
    </row>
    <row r="3" spans="1:10" ht="13.5" thickBot="1">
      <c r="A3" s="92" t="s">
        <v>202</v>
      </c>
      <c r="B3" s="93">
        <v>2011</v>
      </c>
      <c r="C3" s="93">
        <v>2012</v>
      </c>
      <c r="D3" s="93">
        <v>2013</v>
      </c>
      <c r="E3" s="93">
        <v>2014</v>
      </c>
      <c r="F3" s="93">
        <v>2015</v>
      </c>
      <c r="G3" s="93">
        <v>2016</v>
      </c>
      <c r="H3" s="93">
        <v>2017</v>
      </c>
      <c r="I3" s="103">
        <v>2018</v>
      </c>
    </row>
    <row r="4" spans="1:10" ht="13.5" thickBot="1">
      <c r="A4" s="94" t="s">
        <v>203</v>
      </c>
      <c r="B4" s="95">
        <v>73</v>
      </c>
      <c r="C4" s="95">
        <v>73</v>
      </c>
      <c r="D4" s="95">
        <v>73</v>
      </c>
      <c r="E4" s="95">
        <v>79</v>
      </c>
      <c r="F4" s="95">
        <v>80</v>
      </c>
      <c r="G4" s="95">
        <v>83</v>
      </c>
      <c r="H4" s="95">
        <v>83</v>
      </c>
      <c r="I4" s="95">
        <v>83</v>
      </c>
    </row>
    <row r="5" spans="1:10" ht="26.25" thickBot="1">
      <c r="A5" s="94" t="s">
        <v>204</v>
      </c>
      <c r="B5" s="95">
        <v>2323</v>
      </c>
      <c r="C5" s="95">
        <v>2351</v>
      </c>
      <c r="D5" s="95">
        <v>2388</v>
      </c>
      <c r="E5" s="95">
        <v>2570</v>
      </c>
      <c r="F5" s="95">
        <v>2609</v>
      </c>
      <c r="G5" s="95">
        <v>2739</v>
      </c>
      <c r="H5" s="95">
        <v>2768</v>
      </c>
      <c r="I5" s="95">
        <v>2805</v>
      </c>
      <c r="J5">
        <f>2805/83</f>
        <v>33.795180722891565</v>
      </c>
    </row>
    <row r="6" spans="1:10" ht="13.5" thickBot="1">
      <c r="A6" s="94" t="s">
        <v>205</v>
      </c>
      <c r="B6" s="95" t="s">
        <v>62</v>
      </c>
      <c r="C6" s="95" t="s">
        <v>62</v>
      </c>
      <c r="D6" s="95" t="s">
        <v>62</v>
      </c>
      <c r="E6" s="95" t="s">
        <v>62</v>
      </c>
      <c r="F6" s="95">
        <v>202</v>
      </c>
      <c r="G6" s="95">
        <v>219</v>
      </c>
      <c r="H6" s="95">
        <v>192</v>
      </c>
      <c r="I6" s="95">
        <v>166</v>
      </c>
    </row>
    <row r="7" spans="1:10" ht="39" thickBot="1">
      <c r="A7" s="94" t="s">
        <v>206</v>
      </c>
      <c r="B7" s="95" t="s">
        <v>62</v>
      </c>
      <c r="C7" s="95" t="s">
        <v>62</v>
      </c>
      <c r="D7" s="95" t="s">
        <v>62</v>
      </c>
      <c r="E7" s="95" t="s">
        <v>62</v>
      </c>
      <c r="F7" s="95">
        <v>33</v>
      </c>
      <c r="G7" s="95">
        <v>40</v>
      </c>
      <c r="H7" s="95">
        <v>55</v>
      </c>
      <c r="I7" s="95">
        <v>39</v>
      </c>
    </row>
    <row r="8" spans="1:10" ht="13.5" thickBot="1">
      <c r="A8" s="94" t="s">
        <v>207</v>
      </c>
      <c r="B8" s="95" t="s">
        <v>62</v>
      </c>
      <c r="C8" s="95" t="s">
        <v>62</v>
      </c>
      <c r="D8" s="95" t="s">
        <v>62</v>
      </c>
      <c r="E8" s="95" t="s">
        <v>62</v>
      </c>
      <c r="F8" s="95">
        <v>2</v>
      </c>
      <c r="G8" s="95">
        <v>4</v>
      </c>
      <c r="H8" s="95">
        <v>2</v>
      </c>
      <c r="I8" s="95">
        <v>2</v>
      </c>
    </row>
    <row r="9" spans="1:10" ht="13.5" thickBot="1">
      <c r="A9" s="94" t="s">
        <v>208</v>
      </c>
      <c r="B9" s="95" t="s">
        <v>62</v>
      </c>
      <c r="C9" s="95" t="s">
        <v>62</v>
      </c>
      <c r="D9" s="95" t="s">
        <v>62</v>
      </c>
      <c r="E9" s="95" t="s">
        <v>62</v>
      </c>
      <c r="F9" s="95">
        <v>10</v>
      </c>
      <c r="G9" s="95">
        <v>10</v>
      </c>
      <c r="H9" s="95">
        <v>8</v>
      </c>
      <c r="I9" s="95">
        <v>8</v>
      </c>
    </row>
    <row r="10" spans="1:10">
      <c r="A10" t="s">
        <v>209</v>
      </c>
      <c r="B10" s="3"/>
      <c r="C10" s="3"/>
      <c r="D10" s="3"/>
      <c r="E10" s="3"/>
      <c r="F10" s="3"/>
      <c r="G10" s="3"/>
      <c r="H10" s="3"/>
    </row>
    <row r="12" spans="1:10">
      <c r="A12" t="s">
        <v>198</v>
      </c>
    </row>
    <row r="13" spans="1:10">
      <c r="A13" t="s">
        <v>199</v>
      </c>
    </row>
    <row r="14" spans="1:10">
      <c r="A14" t="s">
        <v>200</v>
      </c>
      <c r="J14" s="98" t="s">
        <v>217</v>
      </c>
    </row>
    <row r="15" spans="1:10">
      <c r="A15" t="s">
        <v>212</v>
      </c>
      <c r="J15" s="98" t="s">
        <v>216</v>
      </c>
    </row>
    <row r="16" spans="1:10">
      <c r="A16" t="s">
        <v>201</v>
      </c>
      <c r="J16" s="98" t="s">
        <v>215</v>
      </c>
    </row>
    <row r="17" spans="1:10">
      <c r="A17" t="s">
        <v>210</v>
      </c>
      <c r="J17" s="98" t="s">
        <v>214</v>
      </c>
    </row>
    <row r="18" spans="1:10">
      <c r="A18" t="s">
        <v>211</v>
      </c>
      <c r="J18" s="98" t="s">
        <v>213</v>
      </c>
    </row>
  </sheetData>
  <hyperlinks>
    <hyperlink ref="J18" r:id="rId1"/>
    <hyperlink ref="J17" r:id="rId2"/>
    <hyperlink ref="J16" r:id="rId3"/>
    <hyperlink ref="J15" r:id="rId4"/>
    <hyperlink ref="J14" r:id="rId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49"/>
  <sheetViews>
    <sheetView showGridLines="0" workbookViewId="0">
      <selection activeCell="F24" sqref="F24:AB29"/>
    </sheetView>
  </sheetViews>
  <sheetFormatPr defaultRowHeight="12.75"/>
  <cols>
    <col min="1" max="1" width="20.7109375" customWidth="1"/>
  </cols>
  <sheetData>
    <row r="1" spans="1:10">
      <c r="A1" t="s">
        <v>189</v>
      </c>
    </row>
    <row r="2" spans="1:10">
      <c r="A2" t="s">
        <v>190</v>
      </c>
    </row>
    <row r="3" spans="1:10" s="3" customFormat="1">
      <c r="A3" s="97" t="s">
        <v>231</v>
      </c>
      <c r="B3" s="97"/>
      <c r="C3" s="97"/>
      <c r="D3" s="97"/>
      <c r="E3" s="97"/>
      <c r="F3" s="97"/>
      <c r="G3" s="97"/>
      <c r="H3" s="97"/>
    </row>
    <row r="4" spans="1:10" s="3" customFormat="1" ht="13.5" thickBot="1">
      <c r="A4" s="92" t="s">
        <v>202</v>
      </c>
      <c r="B4" s="93">
        <v>2011</v>
      </c>
      <c r="C4" s="93">
        <v>2012</v>
      </c>
      <c r="D4" s="93">
        <v>2013</v>
      </c>
      <c r="E4" s="93">
        <v>2014</v>
      </c>
      <c r="F4" s="93">
        <v>2015</v>
      </c>
      <c r="G4" s="93">
        <v>2016</v>
      </c>
      <c r="H4" s="93">
        <v>2017</v>
      </c>
      <c r="I4" s="103">
        <v>2018</v>
      </c>
    </row>
    <row r="5" spans="1:10" s="3" customFormat="1" ht="13.5" thickBot="1">
      <c r="A5" s="94" t="s">
        <v>218</v>
      </c>
      <c r="B5" s="95">
        <v>4</v>
      </c>
      <c r="C5" s="95">
        <v>5</v>
      </c>
      <c r="D5" s="95">
        <v>6</v>
      </c>
      <c r="E5" s="95">
        <v>7</v>
      </c>
      <c r="F5" s="95">
        <v>7</v>
      </c>
      <c r="G5" s="95">
        <v>7</v>
      </c>
      <c r="H5" s="95" t="s">
        <v>219</v>
      </c>
      <c r="I5" s="95">
        <v>7</v>
      </c>
    </row>
    <row r="6" spans="1:10" s="3" customFormat="1" ht="13.5" thickBot="1">
      <c r="A6" s="94" t="s">
        <v>220</v>
      </c>
      <c r="B6" s="95" t="s">
        <v>62</v>
      </c>
      <c r="C6" s="95" t="s">
        <v>62</v>
      </c>
      <c r="D6" s="95" t="s">
        <v>62</v>
      </c>
      <c r="E6" s="95">
        <v>240</v>
      </c>
      <c r="F6" s="95">
        <v>241</v>
      </c>
      <c r="G6" s="95">
        <v>240</v>
      </c>
      <c r="H6" s="95">
        <v>242</v>
      </c>
      <c r="I6" s="95">
        <v>241</v>
      </c>
    </row>
    <row r="7" spans="1:10" s="3" customFormat="1" ht="13.5" thickBot="1">
      <c r="A7" s="94" t="s">
        <v>221</v>
      </c>
      <c r="B7" s="95" t="s">
        <v>62</v>
      </c>
      <c r="C7" s="95" t="s">
        <v>62</v>
      </c>
      <c r="D7" s="95" t="s">
        <v>62</v>
      </c>
      <c r="E7" s="95">
        <v>17</v>
      </c>
      <c r="F7" s="95">
        <v>33</v>
      </c>
      <c r="G7" s="95">
        <v>27</v>
      </c>
      <c r="H7" s="95">
        <v>18</v>
      </c>
      <c r="I7" s="95">
        <v>32</v>
      </c>
    </row>
    <row r="8" spans="1:10" s="3" customFormat="1" ht="39" thickBot="1">
      <c r="A8" s="94" t="s">
        <v>222</v>
      </c>
      <c r="B8" s="95" t="s">
        <v>62</v>
      </c>
      <c r="C8" s="95" t="s">
        <v>62</v>
      </c>
      <c r="D8" s="95" t="s">
        <v>62</v>
      </c>
      <c r="E8" s="95">
        <v>5</v>
      </c>
      <c r="F8" s="95">
        <v>6</v>
      </c>
      <c r="G8" s="95">
        <v>3</v>
      </c>
      <c r="H8" s="95">
        <v>2</v>
      </c>
      <c r="I8" s="95">
        <v>7</v>
      </c>
    </row>
    <row r="9" spans="1:10" s="3" customFormat="1" ht="13.5" thickBot="1">
      <c r="A9" s="94" t="s">
        <v>208</v>
      </c>
      <c r="B9" s="95" t="s">
        <v>62</v>
      </c>
      <c r="C9" s="95" t="s">
        <v>62</v>
      </c>
      <c r="D9" s="95" t="s">
        <v>62</v>
      </c>
      <c r="E9" s="95">
        <v>0</v>
      </c>
      <c r="F9" s="95">
        <v>0</v>
      </c>
      <c r="G9" s="95">
        <v>0</v>
      </c>
      <c r="H9" s="95">
        <v>0</v>
      </c>
      <c r="I9" s="95">
        <v>0</v>
      </c>
    </row>
    <row r="10" spans="1:10" s="3" customFormat="1">
      <c r="A10" t="s">
        <v>223</v>
      </c>
      <c r="B10" s="101"/>
      <c r="C10" s="101"/>
      <c r="D10" s="101"/>
      <c r="E10" s="101"/>
      <c r="F10" s="101"/>
      <c r="G10" s="101"/>
      <c r="H10" s="101"/>
    </row>
    <row r="11" spans="1:10" s="102" customFormat="1">
      <c r="A11" s="102" t="s">
        <v>224</v>
      </c>
    </row>
    <row r="12" spans="1:10">
      <c r="A12" s="100" t="s">
        <v>225</v>
      </c>
      <c r="B12" s="99"/>
      <c r="C12" s="99"/>
      <c r="D12" s="99"/>
      <c r="E12" s="99"/>
      <c r="F12" s="99"/>
      <c r="G12" s="99"/>
      <c r="H12" s="99"/>
    </row>
    <row r="13" spans="1:10">
      <c r="B13" s="99"/>
      <c r="C13" s="99"/>
      <c r="D13" s="99"/>
      <c r="E13" s="99"/>
      <c r="F13" s="99"/>
      <c r="G13" s="99"/>
      <c r="H13" s="99"/>
    </row>
    <row r="14" spans="1:10">
      <c r="A14" t="s">
        <v>198</v>
      </c>
    </row>
    <row r="15" spans="1:10">
      <c r="A15" t="s">
        <v>199</v>
      </c>
    </row>
    <row r="16" spans="1:10">
      <c r="A16" t="s">
        <v>200</v>
      </c>
      <c r="J16" s="98" t="s">
        <v>217</v>
      </c>
    </row>
    <row r="17" spans="1:28">
      <c r="A17" t="s">
        <v>212</v>
      </c>
      <c r="J17" s="98" t="s">
        <v>216</v>
      </c>
    </row>
    <row r="18" spans="1:28">
      <c r="A18" t="s">
        <v>201</v>
      </c>
      <c r="J18" s="98" t="s">
        <v>215</v>
      </c>
    </row>
    <row r="19" spans="1:28">
      <c r="A19" t="s">
        <v>210</v>
      </c>
      <c r="J19" s="98" t="s">
        <v>214</v>
      </c>
    </row>
    <row r="20" spans="1:28">
      <c r="A20" t="s">
        <v>211</v>
      </c>
      <c r="J20" s="98" t="s">
        <v>213</v>
      </c>
    </row>
    <row r="22" spans="1:28">
      <c r="A22" t="s">
        <v>274</v>
      </c>
    </row>
    <row r="24" spans="1:28">
      <c r="A24" s="418" t="s">
        <v>235</v>
      </c>
      <c r="B24" s="418" t="s">
        <v>275</v>
      </c>
      <c r="F24" s="413" t="s">
        <v>259</v>
      </c>
      <c r="G24" s="422" t="s">
        <v>276</v>
      </c>
      <c r="H24" s="423" t="s">
        <v>257</v>
      </c>
      <c r="I24" s="428" t="s">
        <v>256</v>
      </c>
      <c r="J24" s="428"/>
      <c r="K24" s="428"/>
      <c r="L24" s="428"/>
      <c r="M24" s="428"/>
      <c r="N24" s="428"/>
      <c r="O24" s="428"/>
      <c r="P24" s="428"/>
      <c r="Q24" s="428"/>
      <c r="R24" s="428"/>
      <c r="S24" s="428"/>
      <c r="T24" s="428"/>
      <c r="U24" s="428"/>
      <c r="V24" s="428"/>
      <c r="W24" s="428"/>
      <c r="X24" s="428"/>
      <c r="Y24" s="428"/>
      <c r="Z24" s="428"/>
      <c r="AA24" s="428"/>
      <c r="AB24" s="428"/>
    </row>
    <row r="25" spans="1:28">
      <c r="A25" s="419"/>
      <c r="B25" s="419"/>
      <c r="F25" s="420"/>
      <c r="G25" s="420"/>
      <c r="H25" s="424"/>
      <c r="I25" s="429" t="s">
        <v>255</v>
      </c>
      <c r="J25" s="430"/>
      <c r="K25" s="431" t="s">
        <v>254</v>
      </c>
      <c r="L25" s="432"/>
      <c r="M25" s="432"/>
      <c r="N25" s="432"/>
      <c r="O25" s="432"/>
      <c r="P25" s="433"/>
      <c r="Q25" s="434" t="s">
        <v>253</v>
      </c>
      <c r="R25" s="435"/>
      <c r="S25" s="435"/>
      <c r="T25" s="435"/>
      <c r="U25" s="435"/>
      <c r="V25" s="436"/>
      <c r="W25" s="437" t="s">
        <v>252</v>
      </c>
      <c r="X25" s="438"/>
      <c r="Y25" s="438"/>
      <c r="Z25" s="438"/>
      <c r="AA25" s="438"/>
      <c r="AB25" s="438"/>
    </row>
    <row r="26" spans="1:28">
      <c r="A26" s="140">
        <v>1</v>
      </c>
      <c r="B26" s="140">
        <v>2</v>
      </c>
      <c r="F26" s="420"/>
      <c r="G26" s="420"/>
      <c r="H26" s="425"/>
      <c r="I26" s="429"/>
      <c r="J26" s="430"/>
      <c r="K26" s="411" t="s">
        <v>251</v>
      </c>
      <c r="L26" s="412"/>
      <c r="M26" s="413" t="s">
        <v>250</v>
      </c>
      <c r="N26" s="413"/>
      <c r="O26" s="414" t="s">
        <v>249</v>
      </c>
      <c r="P26" s="415"/>
      <c r="Q26" s="416" t="s">
        <v>251</v>
      </c>
      <c r="R26" s="417"/>
      <c r="S26" s="414" t="s">
        <v>250</v>
      </c>
      <c r="T26" s="414"/>
      <c r="U26" s="414" t="s">
        <v>249</v>
      </c>
      <c r="V26" s="415"/>
      <c r="W26" s="439" t="s">
        <v>251</v>
      </c>
      <c r="X26" s="440"/>
      <c r="Y26" s="441" t="s">
        <v>250</v>
      </c>
      <c r="Z26" s="441"/>
      <c r="AA26" s="414" t="s">
        <v>249</v>
      </c>
      <c r="AB26" s="414"/>
    </row>
    <row r="27" spans="1:28">
      <c r="A27" s="141">
        <v>43983</v>
      </c>
      <c r="B27" s="142"/>
      <c r="F27" s="421"/>
      <c r="G27" s="421"/>
      <c r="H27" s="426" t="s">
        <v>248</v>
      </c>
      <c r="I27" s="427"/>
      <c r="J27" s="144" t="s">
        <v>247</v>
      </c>
      <c r="K27" s="115" t="s">
        <v>248</v>
      </c>
      <c r="L27" s="112" t="s">
        <v>247</v>
      </c>
      <c r="M27" s="112" t="s">
        <v>248</v>
      </c>
      <c r="N27" s="112" t="s">
        <v>247</v>
      </c>
      <c r="O27" s="113" t="s">
        <v>248</v>
      </c>
      <c r="P27" s="114" t="s">
        <v>247</v>
      </c>
      <c r="Q27" s="115" t="s">
        <v>248</v>
      </c>
      <c r="R27" s="112" t="s">
        <v>247</v>
      </c>
      <c r="S27" s="112" t="s">
        <v>248</v>
      </c>
      <c r="T27" s="112" t="s">
        <v>247</v>
      </c>
      <c r="U27" s="112" t="s">
        <v>248</v>
      </c>
      <c r="V27" s="110" t="s">
        <v>247</v>
      </c>
      <c r="W27" s="115" t="s">
        <v>248</v>
      </c>
      <c r="X27" s="112" t="s">
        <v>247</v>
      </c>
      <c r="Y27" s="112" t="s">
        <v>248</v>
      </c>
      <c r="Z27" s="112" t="s">
        <v>247</v>
      </c>
      <c r="AA27" s="112" t="s">
        <v>248</v>
      </c>
      <c r="AB27" s="112" t="s">
        <v>247</v>
      </c>
    </row>
    <row r="28" spans="1:28">
      <c r="A28" s="141">
        <v>43800</v>
      </c>
      <c r="B28" s="142"/>
      <c r="F28" s="116">
        <v>1</v>
      </c>
      <c r="G28" s="116">
        <v>2</v>
      </c>
      <c r="H28" s="116">
        <v>3</v>
      </c>
      <c r="I28" s="118">
        <v>4</v>
      </c>
      <c r="J28" s="119" t="s">
        <v>246</v>
      </c>
      <c r="K28" s="117">
        <v>5</v>
      </c>
      <c r="L28" s="116" t="s">
        <v>245</v>
      </c>
      <c r="M28" s="116">
        <v>7</v>
      </c>
      <c r="N28" s="116" t="s">
        <v>244</v>
      </c>
      <c r="O28" s="116">
        <v>8</v>
      </c>
      <c r="P28" s="118" t="s">
        <v>243</v>
      </c>
      <c r="Q28" s="120">
        <v>9</v>
      </c>
      <c r="R28" s="116" t="s">
        <v>242</v>
      </c>
      <c r="S28" s="116">
        <v>10</v>
      </c>
      <c r="T28" s="116" t="s">
        <v>241</v>
      </c>
      <c r="U28" s="116">
        <v>11</v>
      </c>
      <c r="V28" s="119" t="s">
        <v>240</v>
      </c>
      <c r="W28" s="120">
        <v>12</v>
      </c>
      <c r="X28" s="116" t="s">
        <v>239</v>
      </c>
      <c r="Y28" s="116">
        <v>13</v>
      </c>
      <c r="Z28" s="116" t="s">
        <v>238</v>
      </c>
      <c r="AA28" s="116">
        <v>14</v>
      </c>
      <c r="AB28" s="116" t="s">
        <v>237</v>
      </c>
    </row>
    <row r="29" spans="1:28" s="109" customFormat="1" ht="12">
      <c r="A29" s="158">
        <v>43617</v>
      </c>
      <c r="B29" s="159">
        <v>118</v>
      </c>
      <c r="E29" s="109" t="s">
        <v>263</v>
      </c>
      <c r="F29" s="121" t="s">
        <v>262</v>
      </c>
      <c r="G29" s="122">
        <v>9</v>
      </c>
      <c r="H29" s="123">
        <v>365.2</v>
      </c>
      <c r="I29" s="124">
        <v>274.39999999999998</v>
      </c>
      <c r="J29" s="130">
        <f t="shared" ref="J29" si="0">I29/H29*100</f>
        <v>75.136911281489589</v>
      </c>
      <c r="K29" s="126">
        <v>170.07000000000002</v>
      </c>
      <c r="L29" s="127">
        <f t="shared" ref="L29" si="1">K29/I29*100</f>
        <v>61.978862973760954</v>
      </c>
      <c r="M29" s="122">
        <v>68.67</v>
      </c>
      <c r="N29" s="127">
        <f t="shared" ref="N29" si="2">M29/K29*100</f>
        <v>40.377491621097192</v>
      </c>
      <c r="O29" s="122">
        <v>42</v>
      </c>
      <c r="P29" s="128">
        <f t="shared" ref="P29" si="3">O29/K29*100</f>
        <v>24.695713529723051</v>
      </c>
      <c r="Q29" s="129">
        <v>103.33</v>
      </c>
      <c r="R29" s="127">
        <f t="shared" ref="R29" si="4">Q29/I29*100</f>
        <v>37.656705539358605</v>
      </c>
      <c r="S29" s="122">
        <v>102.33</v>
      </c>
      <c r="T29" s="127">
        <f t="shared" ref="T29" si="5">S29/Q29*100</f>
        <v>99.032226846027299</v>
      </c>
      <c r="U29" s="122">
        <v>0</v>
      </c>
      <c r="V29" s="130">
        <f t="shared" ref="V29" si="6">U29/Q29*100</f>
        <v>0</v>
      </c>
      <c r="W29" s="131">
        <v>1</v>
      </c>
      <c r="X29" s="127">
        <f t="shared" ref="X29" si="7">W29/I29*100</f>
        <v>0.3644314868804665</v>
      </c>
      <c r="Y29" s="132">
        <v>0</v>
      </c>
      <c r="Z29" s="127">
        <f t="shared" ref="Z29" si="8">Y29/W29*100</f>
        <v>0</v>
      </c>
      <c r="AA29" s="132">
        <v>0</v>
      </c>
      <c r="AB29" s="127">
        <f t="shared" ref="AB29" si="9">AA29/W29*100</f>
        <v>0</v>
      </c>
    </row>
    <row r="30" spans="1:28">
      <c r="A30" s="141">
        <v>43435</v>
      </c>
      <c r="B30" s="143">
        <v>116</v>
      </c>
    </row>
    <row r="31" spans="1:28">
      <c r="A31" s="141">
        <v>43252</v>
      </c>
      <c r="B31" s="143">
        <v>109</v>
      </c>
      <c r="F31" s="400" t="s">
        <v>259</v>
      </c>
      <c r="G31" s="401" t="s">
        <v>218</v>
      </c>
      <c r="H31" s="402" t="s">
        <v>277</v>
      </c>
      <c r="I31" s="404" t="s">
        <v>278</v>
      </c>
      <c r="J31" s="408" t="s">
        <v>268</v>
      </c>
      <c r="K31" s="409"/>
      <c r="L31" s="409"/>
      <c r="M31" s="409"/>
      <c r="N31" s="409"/>
      <c r="O31" s="409"/>
      <c r="P31" s="409"/>
      <c r="Q31" s="409"/>
      <c r="R31" s="410"/>
    </row>
    <row r="32" spans="1:28">
      <c r="A32" s="141">
        <v>43100</v>
      </c>
      <c r="B32" s="143">
        <v>106</v>
      </c>
      <c r="F32" s="400"/>
      <c r="G32" s="401"/>
      <c r="H32" s="402"/>
      <c r="I32" s="404"/>
      <c r="J32" s="403" t="s">
        <v>254</v>
      </c>
      <c r="K32" s="403"/>
      <c r="L32" s="403"/>
      <c r="M32" s="403" t="s">
        <v>253</v>
      </c>
      <c r="N32" s="403"/>
      <c r="O32" s="403"/>
      <c r="P32" s="405" t="s">
        <v>252</v>
      </c>
      <c r="Q32" s="406"/>
      <c r="R32" s="407"/>
    </row>
    <row r="33" spans="1:18">
      <c r="A33" s="141">
        <v>42916</v>
      </c>
      <c r="B33" s="143">
        <v>106</v>
      </c>
      <c r="F33" s="400"/>
      <c r="G33" s="401"/>
      <c r="H33" s="402"/>
      <c r="I33" s="404"/>
      <c r="J33" s="145" t="s">
        <v>251</v>
      </c>
      <c r="K33" s="146" t="s">
        <v>250</v>
      </c>
      <c r="L33" s="146" t="s">
        <v>249</v>
      </c>
      <c r="M33" s="145" t="s">
        <v>251</v>
      </c>
      <c r="N33" s="146" t="s">
        <v>250</v>
      </c>
      <c r="O33" s="146" t="s">
        <v>249</v>
      </c>
      <c r="P33" s="145" t="s">
        <v>251</v>
      </c>
      <c r="Q33" s="146" t="s">
        <v>250</v>
      </c>
      <c r="R33" s="147" t="s">
        <v>249</v>
      </c>
    </row>
    <row r="34" spans="1:18">
      <c r="A34" s="141">
        <v>42734</v>
      </c>
      <c r="B34" s="143">
        <v>103</v>
      </c>
      <c r="E34" t="s">
        <v>269</v>
      </c>
      <c r="F34" s="148" t="s">
        <v>264</v>
      </c>
      <c r="G34" s="149">
        <v>8</v>
      </c>
      <c r="H34" s="149">
        <v>325.73999999999995</v>
      </c>
      <c r="I34" s="150">
        <v>245.45000000000002</v>
      </c>
      <c r="J34" s="151">
        <v>154.58000000000001</v>
      </c>
      <c r="K34" s="149">
        <v>62.510000000000005</v>
      </c>
      <c r="L34" s="149">
        <v>37</v>
      </c>
      <c r="M34" s="151">
        <v>89.87</v>
      </c>
      <c r="N34" s="149">
        <v>89.87</v>
      </c>
      <c r="O34" s="149">
        <v>0</v>
      </c>
      <c r="P34" s="151">
        <v>1</v>
      </c>
      <c r="Q34" s="152">
        <v>0</v>
      </c>
      <c r="R34" s="153">
        <v>0</v>
      </c>
    </row>
    <row r="35" spans="1:18">
      <c r="A35" s="141">
        <v>42551</v>
      </c>
      <c r="B35" s="143">
        <v>100</v>
      </c>
      <c r="E35" t="s">
        <v>270</v>
      </c>
      <c r="F35" s="148" t="s">
        <v>264</v>
      </c>
      <c r="G35" s="149">
        <v>8</v>
      </c>
      <c r="H35" s="149">
        <v>333.6</v>
      </c>
      <c r="I35" s="150">
        <v>249.7</v>
      </c>
      <c r="J35" s="151">
        <v>157.23000000000002</v>
      </c>
      <c r="K35" s="149">
        <v>65.23</v>
      </c>
      <c r="L35" s="149">
        <v>35</v>
      </c>
      <c r="M35" s="151">
        <v>91.47</v>
      </c>
      <c r="N35" s="149">
        <v>79.47</v>
      </c>
      <c r="O35" s="149">
        <v>0</v>
      </c>
      <c r="P35" s="151">
        <v>1</v>
      </c>
      <c r="Q35" s="152">
        <v>0</v>
      </c>
      <c r="R35" s="153">
        <v>0</v>
      </c>
    </row>
    <row r="36" spans="1:18">
      <c r="A36" s="141">
        <v>42353</v>
      </c>
      <c r="B36" s="143">
        <v>97</v>
      </c>
      <c r="E36" t="s">
        <v>271</v>
      </c>
      <c r="F36" s="148" t="s">
        <v>264</v>
      </c>
      <c r="G36" s="149">
        <v>8</v>
      </c>
      <c r="H36" s="149">
        <v>332.87</v>
      </c>
      <c r="I36" s="150">
        <v>250.87</v>
      </c>
      <c r="J36" s="151">
        <v>159.87</v>
      </c>
      <c r="K36" s="149">
        <v>66.42</v>
      </c>
      <c r="L36" s="149">
        <v>37.65</v>
      </c>
      <c r="M36" s="151">
        <v>90</v>
      </c>
      <c r="N36" s="149">
        <v>90</v>
      </c>
      <c r="O36" s="149">
        <v>0</v>
      </c>
      <c r="P36" s="151">
        <v>1</v>
      </c>
      <c r="Q36" s="149">
        <v>0</v>
      </c>
      <c r="R36" s="154"/>
    </row>
    <row r="37" spans="1:18">
      <c r="A37" s="141">
        <v>42167</v>
      </c>
      <c r="B37" s="143">
        <v>92</v>
      </c>
      <c r="E37" t="s">
        <v>272</v>
      </c>
      <c r="F37" s="155" t="s">
        <v>264</v>
      </c>
      <c r="G37" s="156">
        <v>8</v>
      </c>
      <c r="H37" s="152">
        <v>335</v>
      </c>
      <c r="I37" s="150">
        <v>251</v>
      </c>
      <c r="J37" s="151">
        <v>159</v>
      </c>
      <c r="K37" s="152">
        <v>65</v>
      </c>
      <c r="L37" s="152">
        <v>36</v>
      </c>
      <c r="M37" s="151">
        <v>91</v>
      </c>
      <c r="N37" s="152">
        <v>91</v>
      </c>
      <c r="O37" s="152">
        <v>0</v>
      </c>
      <c r="P37" s="151">
        <v>1</v>
      </c>
      <c r="Q37" s="109"/>
      <c r="R37" s="109"/>
    </row>
    <row r="38" spans="1:18">
      <c r="A38" s="141">
        <v>41985</v>
      </c>
      <c r="B38" s="143">
        <v>89</v>
      </c>
    </row>
    <row r="39" spans="1:18">
      <c r="A39" s="141">
        <v>41802</v>
      </c>
      <c r="B39" s="143">
        <v>78</v>
      </c>
    </row>
    <row r="40" spans="1:18">
      <c r="A40" s="141">
        <v>41620</v>
      </c>
      <c r="B40" s="143">
        <v>77</v>
      </c>
    </row>
    <row r="41" spans="1:18">
      <c r="A41" s="141">
        <v>41437</v>
      </c>
      <c r="B41" s="143">
        <v>69</v>
      </c>
    </row>
    <row r="42" spans="1:18">
      <c r="A42" s="141">
        <v>41255</v>
      </c>
      <c r="B42" s="143">
        <v>69</v>
      </c>
    </row>
    <row r="43" spans="1:18">
      <c r="A43" s="141">
        <v>41072</v>
      </c>
      <c r="B43" s="143">
        <v>68</v>
      </c>
    </row>
    <row r="44" spans="1:18">
      <c r="A44" s="141">
        <v>40888</v>
      </c>
      <c r="B44" s="143">
        <v>65</v>
      </c>
    </row>
    <row r="45" spans="1:18">
      <c r="A45" s="141">
        <v>40705</v>
      </c>
      <c r="B45" s="143">
        <v>63</v>
      </c>
    </row>
    <row r="46" spans="1:18">
      <c r="A46" s="141">
        <v>40522</v>
      </c>
      <c r="B46" s="143">
        <v>61</v>
      </c>
    </row>
    <row r="47" spans="1:18">
      <c r="A47" s="141">
        <v>40339</v>
      </c>
      <c r="B47" s="143">
        <v>61</v>
      </c>
    </row>
    <row r="48" spans="1:18">
      <c r="A48" s="141">
        <v>40178</v>
      </c>
      <c r="B48" s="143">
        <v>61</v>
      </c>
    </row>
    <row r="49" spans="1:2">
      <c r="A49" s="141">
        <v>39994</v>
      </c>
      <c r="B49" s="143">
        <v>61</v>
      </c>
    </row>
  </sheetData>
  <mergeCells count="28">
    <mergeCell ref="A24:A25"/>
    <mergeCell ref="B24:B25"/>
    <mergeCell ref="F24:F27"/>
    <mergeCell ref="G24:G27"/>
    <mergeCell ref="H24:H26"/>
    <mergeCell ref="H27:I27"/>
    <mergeCell ref="I24:AB24"/>
    <mergeCell ref="I25:J26"/>
    <mergeCell ref="K25:P25"/>
    <mergeCell ref="Q25:V25"/>
    <mergeCell ref="W25:AB25"/>
    <mergeCell ref="W26:X26"/>
    <mergeCell ref="Y26:Z26"/>
    <mergeCell ref="AA26:AB26"/>
    <mergeCell ref="S26:T26"/>
    <mergeCell ref="U26:V26"/>
    <mergeCell ref="P32:R32"/>
    <mergeCell ref="J31:R31"/>
    <mergeCell ref="M32:O32"/>
    <mergeCell ref="K26:L26"/>
    <mergeCell ref="M26:N26"/>
    <mergeCell ref="O26:P26"/>
    <mergeCell ref="Q26:R26"/>
    <mergeCell ref="F31:F33"/>
    <mergeCell ref="G31:G33"/>
    <mergeCell ref="H31:H33"/>
    <mergeCell ref="J32:L32"/>
    <mergeCell ref="I31:I33"/>
  </mergeCells>
  <hyperlinks>
    <hyperlink ref="J20" r:id="rId1"/>
    <hyperlink ref="J19" r:id="rId2"/>
    <hyperlink ref="J18" r:id="rId3"/>
    <hyperlink ref="J17" r:id="rId4"/>
    <hyperlink ref="J16"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44"/>
  <sheetViews>
    <sheetView workbookViewId="0">
      <selection activeCell="J26" sqref="J26"/>
    </sheetView>
  </sheetViews>
  <sheetFormatPr defaultRowHeight="12.75"/>
  <cols>
    <col min="1" max="2" width="30.28515625" customWidth="1"/>
    <col min="5" max="5" width="18.42578125" style="109" customWidth="1"/>
    <col min="6" max="6" width="9.140625" style="109"/>
    <col min="7" max="8" width="13.7109375" style="109" customWidth="1"/>
    <col min="9" max="27" width="9.140625" style="109"/>
  </cols>
  <sheetData>
    <row r="1" spans="1:27">
      <c r="A1" s="453" t="s">
        <v>235</v>
      </c>
      <c r="B1" s="453" t="s">
        <v>236</v>
      </c>
    </row>
    <row r="2" spans="1:27" ht="26.25" customHeight="1">
      <c r="A2" s="454"/>
      <c r="B2" s="454"/>
      <c r="E2" s="455" t="s">
        <v>261</v>
      </c>
      <c r="F2" s="455"/>
      <c r="G2" s="455"/>
      <c r="H2" s="455"/>
      <c r="I2" s="455"/>
      <c r="J2" s="455"/>
      <c r="K2" s="455"/>
      <c r="L2" s="455"/>
      <c r="M2" s="455"/>
      <c r="N2" s="455"/>
      <c r="O2" s="455"/>
      <c r="P2" s="455"/>
      <c r="Q2" s="455"/>
      <c r="R2" s="455"/>
      <c r="S2" s="455"/>
      <c r="T2" s="455"/>
      <c r="U2" s="455"/>
      <c r="V2" s="455"/>
      <c r="W2" s="455"/>
      <c r="X2" s="455"/>
      <c r="Y2" s="455"/>
      <c r="Z2" s="455"/>
    </row>
    <row r="3" spans="1:27" ht="15" customHeight="1">
      <c r="A3" s="104">
        <v>1</v>
      </c>
      <c r="B3" s="104">
        <v>2</v>
      </c>
      <c r="E3" s="456" t="s">
        <v>260</v>
      </c>
      <c r="F3" s="456"/>
      <c r="G3" s="456"/>
      <c r="H3" s="456"/>
      <c r="I3" s="456"/>
      <c r="J3" s="456"/>
      <c r="K3" s="456"/>
      <c r="L3" s="456"/>
      <c r="M3" s="456"/>
      <c r="N3" s="456"/>
      <c r="O3" s="456"/>
      <c r="P3" s="456"/>
      <c r="Q3" s="456"/>
      <c r="R3" s="456"/>
      <c r="S3" s="456"/>
      <c r="T3" s="456"/>
      <c r="U3" s="456"/>
      <c r="V3" s="456"/>
      <c r="W3" s="456"/>
      <c r="X3" s="456"/>
      <c r="Y3" s="456"/>
      <c r="Z3" s="456"/>
      <c r="AA3" s="456"/>
    </row>
    <row r="4" spans="1:27" ht="18">
      <c r="A4" s="105">
        <v>43983</v>
      </c>
      <c r="B4" s="106"/>
      <c r="E4" s="413" t="s">
        <v>259</v>
      </c>
      <c r="F4" s="422" t="s">
        <v>258</v>
      </c>
      <c r="G4" s="423" t="s">
        <v>257</v>
      </c>
      <c r="H4" s="428" t="s">
        <v>256</v>
      </c>
      <c r="I4" s="428"/>
      <c r="J4" s="428"/>
      <c r="K4" s="428"/>
      <c r="L4" s="428"/>
      <c r="M4" s="428"/>
      <c r="N4" s="428"/>
      <c r="O4" s="428"/>
      <c r="P4" s="428"/>
      <c r="Q4" s="428"/>
      <c r="R4" s="428"/>
      <c r="S4" s="428"/>
      <c r="T4" s="428"/>
      <c r="U4" s="428"/>
      <c r="V4" s="428"/>
      <c r="W4" s="428"/>
      <c r="X4" s="428"/>
      <c r="Y4" s="428"/>
      <c r="Z4" s="428"/>
      <c r="AA4" s="428"/>
    </row>
    <row r="5" spans="1:27" ht="18">
      <c r="A5" s="105">
        <v>43800</v>
      </c>
      <c r="B5" s="106"/>
      <c r="E5" s="420"/>
      <c r="F5" s="420"/>
      <c r="G5" s="424"/>
      <c r="H5" s="429" t="s">
        <v>255</v>
      </c>
      <c r="I5" s="448"/>
      <c r="J5" s="450" t="s">
        <v>254</v>
      </c>
      <c r="K5" s="451"/>
      <c r="L5" s="451"/>
      <c r="M5" s="451"/>
      <c r="N5" s="451"/>
      <c r="O5" s="452"/>
      <c r="P5" s="434" t="s">
        <v>253</v>
      </c>
      <c r="Q5" s="435"/>
      <c r="R5" s="435"/>
      <c r="S5" s="435"/>
      <c r="T5" s="435"/>
      <c r="U5" s="436"/>
      <c r="V5" s="437" t="s">
        <v>252</v>
      </c>
      <c r="W5" s="438"/>
      <c r="X5" s="438"/>
      <c r="Y5" s="438"/>
      <c r="Z5" s="438"/>
      <c r="AA5" s="438"/>
    </row>
    <row r="6" spans="1:27" ht="18">
      <c r="A6" s="105">
        <v>43617</v>
      </c>
      <c r="B6" s="107">
        <v>886</v>
      </c>
      <c r="E6" s="420"/>
      <c r="F6" s="420"/>
      <c r="G6" s="425"/>
      <c r="H6" s="429"/>
      <c r="I6" s="448"/>
      <c r="J6" s="450" t="s">
        <v>251</v>
      </c>
      <c r="K6" s="451"/>
      <c r="L6" s="413" t="s">
        <v>250</v>
      </c>
      <c r="M6" s="413"/>
      <c r="N6" s="414" t="s">
        <v>249</v>
      </c>
      <c r="O6" s="415"/>
      <c r="P6" s="416" t="s">
        <v>251</v>
      </c>
      <c r="Q6" s="417"/>
      <c r="R6" s="414" t="s">
        <v>250</v>
      </c>
      <c r="S6" s="414"/>
      <c r="T6" s="414" t="s">
        <v>249</v>
      </c>
      <c r="U6" s="415"/>
      <c r="V6" s="439" t="s">
        <v>251</v>
      </c>
      <c r="W6" s="440"/>
      <c r="X6" s="441" t="s">
        <v>250</v>
      </c>
      <c r="Y6" s="441"/>
      <c r="Z6" s="414" t="s">
        <v>249</v>
      </c>
      <c r="AA6" s="414"/>
    </row>
    <row r="7" spans="1:27" ht="18">
      <c r="A7" s="105">
        <v>43435</v>
      </c>
      <c r="B7" s="108">
        <v>922</v>
      </c>
      <c r="E7" s="421"/>
      <c r="F7" s="421"/>
      <c r="G7" s="426" t="s">
        <v>248</v>
      </c>
      <c r="H7" s="426"/>
      <c r="I7" s="110" t="s">
        <v>247</v>
      </c>
      <c r="J7" s="111" t="s">
        <v>248</v>
      </c>
      <c r="K7" s="112" t="s">
        <v>247</v>
      </c>
      <c r="L7" s="112" t="s">
        <v>248</v>
      </c>
      <c r="M7" s="112" t="s">
        <v>247</v>
      </c>
      <c r="N7" s="113" t="s">
        <v>248</v>
      </c>
      <c r="O7" s="114" t="s">
        <v>247</v>
      </c>
      <c r="P7" s="115" t="s">
        <v>248</v>
      </c>
      <c r="Q7" s="112" t="s">
        <v>247</v>
      </c>
      <c r="R7" s="112" t="s">
        <v>248</v>
      </c>
      <c r="S7" s="112" t="s">
        <v>247</v>
      </c>
      <c r="T7" s="112" t="s">
        <v>248</v>
      </c>
      <c r="U7" s="110" t="s">
        <v>247</v>
      </c>
      <c r="V7" s="115" t="s">
        <v>248</v>
      </c>
      <c r="W7" s="112" t="s">
        <v>247</v>
      </c>
      <c r="X7" s="112" t="s">
        <v>248</v>
      </c>
      <c r="Y7" s="112" t="s">
        <v>247</v>
      </c>
      <c r="Z7" s="112" t="s">
        <v>248</v>
      </c>
      <c r="AA7" s="112" t="s">
        <v>247</v>
      </c>
    </row>
    <row r="8" spans="1:27" ht="18">
      <c r="A8" s="105">
        <v>43252</v>
      </c>
      <c r="B8" s="108">
        <v>975</v>
      </c>
      <c r="E8" s="116">
        <v>1</v>
      </c>
      <c r="F8" s="116">
        <v>2</v>
      </c>
      <c r="G8" s="117">
        <v>3</v>
      </c>
      <c r="H8" s="118">
        <v>4</v>
      </c>
      <c r="I8" s="119" t="s">
        <v>246</v>
      </c>
      <c r="J8" s="117">
        <v>5</v>
      </c>
      <c r="K8" s="116" t="s">
        <v>245</v>
      </c>
      <c r="L8" s="116">
        <v>7</v>
      </c>
      <c r="M8" s="116" t="s">
        <v>244</v>
      </c>
      <c r="N8" s="116">
        <v>8</v>
      </c>
      <c r="O8" s="118" t="s">
        <v>243</v>
      </c>
      <c r="P8" s="120">
        <v>9</v>
      </c>
      <c r="Q8" s="116" t="s">
        <v>242</v>
      </c>
      <c r="R8" s="116">
        <v>10</v>
      </c>
      <c r="S8" s="116" t="s">
        <v>241</v>
      </c>
      <c r="T8" s="116">
        <v>11</v>
      </c>
      <c r="U8" s="119" t="s">
        <v>240</v>
      </c>
      <c r="V8" s="120">
        <v>12</v>
      </c>
      <c r="W8" s="116" t="s">
        <v>239</v>
      </c>
      <c r="X8" s="116">
        <v>13</v>
      </c>
      <c r="Y8" s="116" t="s">
        <v>238</v>
      </c>
      <c r="Z8" s="116">
        <v>14</v>
      </c>
      <c r="AA8" s="116" t="s">
        <v>237</v>
      </c>
    </row>
    <row r="9" spans="1:27" ht="18">
      <c r="A9" s="105">
        <v>43100</v>
      </c>
      <c r="B9" s="108">
        <v>1038</v>
      </c>
      <c r="D9" t="s">
        <v>263</v>
      </c>
      <c r="E9" s="121" t="s">
        <v>262</v>
      </c>
      <c r="F9" s="122">
        <v>79</v>
      </c>
      <c r="G9" s="123">
        <v>22952.420000000006</v>
      </c>
      <c r="H9" s="124">
        <v>17655.75</v>
      </c>
      <c r="I9" s="125">
        <f t="shared" ref="I9" si="0">H9/G9*100</f>
        <v>76.923261250883328</v>
      </c>
      <c r="J9" s="126">
        <v>1716.0800000000002</v>
      </c>
      <c r="K9" s="127">
        <f t="shared" ref="K9" si="1">J9/H9*100</f>
        <v>9.7196663976324995</v>
      </c>
      <c r="L9" s="122">
        <v>172.35999999999999</v>
      </c>
      <c r="M9" s="127">
        <f t="shared" ref="M9" si="2">L9/J9*100</f>
        <v>10.043820800895062</v>
      </c>
      <c r="N9" s="122">
        <v>629.33000000000004</v>
      </c>
      <c r="O9" s="128">
        <f t="shared" ref="O9" si="3">N9/J9*100</f>
        <v>36.672532749055989</v>
      </c>
      <c r="P9" s="129">
        <v>13088.890000000001</v>
      </c>
      <c r="Q9" s="127">
        <f t="shared" ref="Q9" si="4">P9/H9*100</f>
        <v>74.133865737790813</v>
      </c>
      <c r="R9" s="122">
        <v>3506.75</v>
      </c>
      <c r="S9" s="127">
        <f t="shared" ref="S9" si="5">R9/P9*100</f>
        <v>26.791805875058923</v>
      </c>
      <c r="T9" s="122">
        <v>845.09000000000015</v>
      </c>
      <c r="U9" s="130">
        <f t="shared" ref="U9" si="6">T9/P9*100</f>
        <v>6.4565444434172807</v>
      </c>
      <c r="V9" s="131">
        <v>2850.7799999999993</v>
      </c>
      <c r="W9" s="127">
        <f t="shared" ref="W9" si="7">V9/H9*100</f>
        <v>16.146467864576692</v>
      </c>
      <c r="X9" s="132">
        <v>678.06999999999994</v>
      </c>
      <c r="Y9" s="127">
        <f t="shared" ref="Y9" si="8">X9/V9*100</f>
        <v>23.785420130630918</v>
      </c>
      <c r="Z9" s="132">
        <v>63</v>
      </c>
      <c r="AA9" s="127">
        <f t="shared" ref="AA9" si="9">Z9/V9*100</f>
        <v>2.2099214951697435</v>
      </c>
    </row>
    <row r="10" spans="1:27" ht="18">
      <c r="A10" s="105">
        <v>42916</v>
      </c>
      <c r="B10" s="108">
        <v>1052</v>
      </c>
    </row>
    <row r="11" spans="1:27" ht="18">
      <c r="A11" s="105">
        <v>42734</v>
      </c>
      <c r="B11" s="108">
        <v>1102</v>
      </c>
    </row>
    <row r="12" spans="1:27" ht="18">
      <c r="A12" s="105">
        <v>42551</v>
      </c>
      <c r="B12" s="108">
        <v>1120</v>
      </c>
      <c r="E12" s="443" t="s">
        <v>259</v>
      </c>
      <c r="F12" s="444" t="s">
        <v>265</v>
      </c>
      <c r="G12" s="445" t="s">
        <v>266</v>
      </c>
      <c r="H12" s="447" t="s">
        <v>267</v>
      </c>
      <c r="I12" s="449" t="s">
        <v>268</v>
      </c>
      <c r="J12" s="449"/>
      <c r="K12" s="449"/>
      <c r="L12" s="449"/>
      <c r="M12" s="449"/>
      <c r="N12" s="449"/>
      <c r="O12" s="449"/>
      <c r="P12" s="449"/>
      <c r="Q12" s="449"/>
    </row>
    <row r="13" spans="1:27" ht="18">
      <c r="A13" s="105">
        <v>42353</v>
      </c>
      <c r="B13" s="108">
        <v>1179</v>
      </c>
      <c r="E13" s="443"/>
      <c r="F13" s="444"/>
      <c r="G13" s="446"/>
      <c r="H13" s="447"/>
      <c r="I13" s="443" t="s">
        <v>254</v>
      </c>
      <c r="J13" s="443"/>
      <c r="K13" s="443"/>
      <c r="L13" s="443" t="s">
        <v>253</v>
      </c>
      <c r="M13" s="443"/>
      <c r="N13" s="443"/>
      <c r="O13" s="442" t="s">
        <v>252</v>
      </c>
      <c r="P13" s="442"/>
      <c r="Q13" s="442"/>
    </row>
    <row r="14" spans="1:27" ht="18">
      <c r="A14" s="105">
        <v>42167</v>
      </c>
      <c r="B14" s="108">
        <v>1215</v>
      </c>
      <c r="E14" s="443"/>
      <c r="F14" s="444"/>
      <c r="G14" s="446"/>
      <c r="H14" s="447"/>
      <c r="I14" s="133" t="s">
        <v>251</v>
      </c>
      <c r="J14" s="133" t="s">
        <v>250</v>
      </c>
      <c r="K14" s="133" t="s">
        <v>249</v>
      </c>
      <c r="L14" s="133" t="s">
        <v>251</v>
      </c>
      <c r="M14" s="133" t="s">
        <v>250</v>
      </c>
      <c r="N14" s="133" t="s">
        <v>249</v>
      </c>
      <c r="O14" s="134" t="s">
        <v>251</v>
      </c>
      <c r="P14" s="134" t="s">
        <v>250</v>
      </c>
      <c r="Q14" s="133" t="s">
        <v>249</v>
      </c>
    </row>
    <row r="15" spans="1:27" ht="18">
      <c r="A15" s="105">
        <v>41985</v>
      </c>
      <c r="B15" s="108">
        <v>1278</v>
      </c>
      <c r="D15" t="s">
        <v>269</v>
      </c>
      <c r="E15" s="135" t="s">
        <v>264</v>
      </c>
      <c r="F15" s="136">
        <v>82</v>
      </c>
      <c r="G15" s="137">
        <v>22929.212999999992</v>
      </c>
      <c r="H15" s="138">
        <v>17727.3</v>
      </c>
      <c r="I15" s="139">
        <v>1691.7099999999998</v>
      </c>
      <c r="J15" s="137">
        <v>159.29</v>
      </c>
      <c r="K15" s="137">
        <v>632.93999999999994</v>
      </c>
      <c r="L15" s="139">
        <v>13256.629999999997</v>
      </c>
      <c r="M15" s="137">
        <v>3447.15</v>
      </c>
      <c r="N15" s="137">
        <v>822.7399999999999</v>
      </c>
      <c r="O15" s="139">
        <v>2778.9600000000009</v>
      </c>
      <c r="P15" s="137">
        <v>621.76</v>
      </c>
      <c r="Q15" s="137">
        <v>64</v>
      </c>
    </row>
    <row r="16" spans="1:27" ht="18">
      <c r="A16" s="105">
        <v>41802</v>
      </c>
      <c r="B16" s="108">
        <v>1334</v>
      </c>
      <c r="D16" t="s">
        <v>270</v>
      </c>
      <c r="E16" s="135" t="s">
        <v>264</v>
      </c>
      <c r="F16" s="136">
        <v>86</v>
      </c>
      <c r="G16" s="137">
        <v>23674.51</v>
      </c>
      <c r="H16" s="138">
        <v>18498.120000000006</v>
      </c>
      <c r="I16" s="139">
        <v>1720.92</v>
      </c>
      <c r="J16" s="137">
        <v>157.49999999999997</v>
      </c>
      <c r="K16" s="137">
        <v>635</v>
      </c>
      <c r="L16" s="139">
        <v>13825.59</v>
      </c>
      <c r="M16" s="137">
        <v>3744.9300000000003</v>
      </c>
      <c r="N16" s="137">
        <v>889.57</v>
      </c>
      <c r="O16" s="139">
        <v>2951.61</v>
      </c>
      <c r="P16" s="137">
        <v>726.06999999999994</v>
      </c>
      <c r="Q16" s="137">
        <v>72</v>
      </c>
    </row>
    <row r="17" spans="1:17" ht="18">
      <c r="A17" s="105">
        <v>41620</v>
      </c>
      <c r="B17" s="108">
        <v>1416</v>
      </c>
      <c r="D17" t="s">
        <v>271</v>
      </c>
      <c r="E17" s="135" t="s">
        <v>264</v>
      </c>
      <c r="F17" s="136">
        <v>90</v>
      </c>
      <c r="G17" s="137">
        <v>24402.700000000004</v>
      </c>
      <c r="H17" s="138">
        <v>19092.120000000003</v>
      </c>
      <c r="I17" s="139">
        <v>1676.81</v>
      </c>
      <c r="J17" s="137">
        <v>156.41999999999999</v>
      </c>
      <c r="K17" s="137">
        <v>612.49</v>
      </c>
      <c r="L17" s="139">
        <v>14387.94</v>
      </c>
      <c r="M17" s="137">
        <v>3887.7399999999993</v>
      </c>
      <c r="N17" s="137">
        <v>939.2</v>
      </c>
      <c r="O17" s="139">
        <v>3027.3700000000013</v>
      </c>
      <c r="P17" s="137">
        <v>779.41000000000031</v>
      </c>
      <c r="Q17" s="137">
        <v>76.22</v>
      </c>
    </row>
    <row r="18" spans="1:17" ht="18">
      <c r="A18" s="105">
        <v>41437</v>
      </c>
      <c r="B18" s="108">
        <v>1403</v>
      </c>
      <c r="D18" t="s">
        <v>272</v>
      </c>
      <c r="E18" s="135" t="s">
        <v>264</v>
      </c>
      <c r="F18" s="136">
        <v>93</v>
      </c>
      <c r="G18" s="137">
        <v>25080.489999999998</v>
      </c>
      <c r="H18" s="138">
        <v>19693.97</v>
      </c>
      <c r="I18" s="139">
        <v>1691.4299999999996</v>
      </c>
      <c r="J18" s="137">
        <v>154.94</v>
      </c>
      <c r="K18" s="137">
        <v>646.03</v>
      </c>
      <c r="L18" s="139">
        <v>14879.210000000006</v>
      </c>
      <c r="M18" s="137">
        <v>4016.2200000000003</v>
      </c>
      <c r="N18" s="137">
        <v>1039.42</v>
      </c>
      <c r="O18" s="139">
        <v>3123.33</v>
      </c>
      <c r="P18" s="137">
        <v>804.32999999999993</v>
      </c>
      <c r="Q18" s="137" t="s">
        <v>273</v>
      </c>
    </row>
    <row r="19" spans="1:17" ht="18">
      <c r="A19" s="105">
        <v>41255</v>
      </c>
      <c r="B19" s="108">
        <v>1454</v>
      </c>
    </row>
    <row r="20" spans="1:17" ht="18">
      <c r="A20" s="105">
        <v>41072</v>
      </c>
      <c r="B20" s="108">
        <v>1679</v>
      </c>
    </row>
    <row r="21" spans="1:17" ht="18">
      <c r="A21" s="105">
        <v>40888</v>
      </c>
      <c r="B21" s="108">
        <v>1797</v>
      </c>
    </row>
    <row r="22" spans="1:17" ht="18">
      <c r="A22" s="105">
        <v>40705</v>
      </c>
      <c r="B22" s="108">
        <v>1823</v>
      </c>
    </row>
    <row r="23" spans="1:17" ht="18">
      <c r="A23" s="105">
        <v>40522</v>
      </c>
      <c r="B23" s="108">
        <v>1952</v>
      </c>
    </row>
    <row r="24" spans="1:17" ht="18">
      <c r="A24" s="105">
        <v>40339</v>
      </c>
      <c r="B24" s="108">
        <v>1969</v>
      </c>
    </row>
    <row r="25" spans="1:17" ht="18">
      <c r="A25" s="105">
        <v>40178</v>
      </c>
      <c r="B25" s="108">
        <v>2038</v>
      </c>
    </row>
    <row r="26" spans="1:17" ht="18">
      <c r="A26" s="105">
        <v>39994</v>
      </c>
      <c r="B26" s="108">
        <v>2054</v>
      </c>
    </row>
    <row r="27" spans="1:17" ht="18">
      <c r="A27" s="105">
        <v>39783</v>
      </c>
      <c r="B27" s="108">
        <v>2104</v>
      </c>
    </row>
    <row r="28" spans="1:17" ht="18">
      <c r="A28" s="105">
        <v>39600</v>
      </c>
      <c r="B28" s="108">
        <v>2268</v>
      </c>
    </row>
    <row r="29" spans="1:17" ht="18">
      <c r="A29" s="105">
        <v>39417</v>
      </c>
      <c r="B29" s="108">
        <v>2230</v>
      </c>
    </row>
    <row r="30" spans="1:17" ht="18">
      <c r="A30" s="105">
        <v>39234</v>
      </c>
      <c r="B30" s="108">
        <v>2259</v>
      </c>
    </row>
    <row r="31" spans="1:17" ht="18">
      <c r="A31" s="105">
        <v>39052</v>
      </c>
      <c r="B31" s="108">
        <v>2307</v>
      </c>
    </row>
    <row r="32" spans="1:17" ht="18">
      <c r="A32" s="105">
        <v>38869</v>
      </c>
      <c r="B32" s="108">
        <v>2295</v>
      </c>
    </row>
    <row r="33" spans="1:2" ht="18">
      <c r="A33" s="105">
        <v>38687</v>
      </c>
      <c r="B33" s="108">
        <v>2393</v>
      </c>
    </row>
    <row r="34" spans="1:2" ht="18">
      <c r="A34" s="105">
        <v>38504</v>
      </c>
      <c r="B34" s="108">
        <v>2444</v>
      </c>
    </row>
    <row r="35" spans="1:2" ht="18">
      <c r="A35" s="105">
        <v>38322</v>
      </c>
      <c r="B35" s="108">
        <v>2584</v>
      </c>
    </row>
    <row r="36" spans="1:2" ht="18">
      <c r="A36" s="105">
        <v>38139</v>
      </c>
      <c r="B36" s="108">
        <v>2732</v>
      </c>
    </row>
    <row r="37" spans="1:2" ht="18">
      <c r="A37" s="105">
        <v>37956</v>
      </c>
      <c r="B37" s="108">
        <v>2864</v>
      </c>
    </row>
    <row r="38" spans="1:2" ht="18">
      <c r="A38" s="105">
        <v>37773</v>
      </c>
      <c r="B38" s="108">
        <v>2965</v>
      </c>
    </row>
    <row r="39" spans="1:2" ht="18">
      <c r="A39" s="105">
        <v>37591</v>
      </c>
      <c r="B39" s="108">
        <v>3082</v>
      </c>
    </row>
    <row r="40" spans="1:2" ht="18">
      <c r="A40" s="105">
        <v>37408</v>
      </c>
      <c r="B40" s="108">
        <v>3111</v>
      </c>
    </row>
    <row r="41" spans="1:2" ht="18">
      <c r="A41" s="105">
        <v>37226</v>
      </c>
      <c r="B41" s="108">
        <v>3181</v>
      </c>
    </row>
    <row r="42" spans="1:2" ht="18">
      <c r="A42" s="105">
        <v>37043</v>
      </c>
      <c r="B42" s="108">
        <v>3204</v>
      </c>
    </row>
    <row r="43" spans="1:2" ht="18">
      <c r="A43" s="105">
        <v>36861</v>
      </c>
      <c r="B43" s="108">
        <v>3274</v>
      </c>
    </row>
    <row r="44" spans="1:2" ht="18">
      <c r="A44" s="105">
        <v>36678</v>
      </c>
      <c r="B44" s="108">
        <v>3461</v>
      </c>
    </row>
  </sheetData>
  <mergeCells count="30">
    <mergeCell ref="A1:A2"/>
    <mergeCell ref="B1:B2"/>
    <mergeCell ref="F4:F7"/>
    <mergeCell ref="E2:Z2"/>
    <mergeCell ref="J6:K6"/>
    <mergeCell ref="H4:AA4"/>
    <mergeCell ref="V5:AA5"/>
    <mergeCell ref="L6:M6"/>
    <mergeCell ref="E3:AA3"/>
    <mergeCell ref="E4:E7"/>
    <mergeCell ref="G4:G6"/>
    <mergeCell ref="R6:S6"/>
    <mergeCell ref="G7:H7"/>
    <mergeCell ref="T6:U6"/>
    <mergeCell ref="V6:W6"/>
    <mergeCell ref="X6:Y6"/>
    <mergeCell ref="Z6:AA6"/>
    <mergeCell ref="H5:I6"/>
    <mergeCell ref="I12:Q12"/>
    <mergeCell ref="N6:O6"/>
    <mergeCell ref="J5:O5"/>
    <mergeCell ref="P5:U5"/>
    <mergeCell ref="P6:Q6"/>
    <mergeCell ref="O13:Q13"/>
    <mergeCell ref="I13:K13"/>
    <mergeCell ref="L13:N13"/>
    <mergeCell ref="E12:E14"/>
    <mergeCell ref="F12:F14"/>
    <mergeCell ref="G12:G14"/>
    <mergeCell ref="H12:H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70"/>
  <sheetViews>
    <sheetView workbookViewId="0">
      <selection activeCell="B8" sqref="B8"/>
    </sheetView>
  </sheetViews>
  <sheetFormatPr defaultRowHeight="12.75"/>
  <cols>
    <col min="8" max="8" width="9.7109375" bestFit="1" customWidth="1"/>
    <col min="16" max="16" width="15.7109375" customWidth="1"/>
  </cols>
  <sheetData>
    <row r="1" spans="1:18">
      <c r="A1" t="s">
        <v>226</v>
      </c>
    </row>
    <row r="2" spans="1:18">
      <c r="A2" t="s">
        <v>227</v>
      </c>
    </row>
    <row r="3" spans="1:18">
      <c r="A3" t="s">
        <v>228</v>
      </c>
    </row>
    <row r="4" spans="1:18">
      <c r="A4" t="s">
        <v>229</v>
      </c>
    </row>
    <row r="6" spans="1:18" ht="20.25">
      <c r="A6" s="214" t="s">
        <v>426</v>
      </c>
    </row>
    <row r="7" spans="1:18">
      <c r="A7" s="98" t="s">
        <v>425</v>
      </c>
    </row>
    <row r="8" spans="1:18">
      <c r="A8" t="s">
        <v>441</v>
      </c>
      <c r="C8">
        <v>816423</v>
      </c>
      <c r="D8" t="s">
        <v>442</v>
      </c>
      <c r="E8" t="s">
        <v>445</v>
      </c>
    </row>
    <row r="9" spans="1:18">
      <c r="B9" t="s">
        <v>443</v>
      </c>
      <c r="C9" s="222">
        <v>0.53100000000000003</v>
      </c>
      <c r="D9">
        <v>433823</v>
      </c>
      <c r="G9" t="s">
        <v>448</v>
      </c>
      <c r="H9" t="s">
        <v>449</v>
      </c>
      <c r="I9" t="s">
        <v>450</v>
      </c>
      <c r="L9" t="s">
        <v>453</v>
      </c>
      <c r="O9" t="s">
        <v>465</v>
      </c>
      <c r="R9" t="s">
        <v>473</v>
      </c>
    </row>
    <row r="10" spans="1:18">
      <c r="A10" s="98"/>
      <c r="B10" t="s">
        <v>444</v>
      </c>
      <c r="C10" s="222">
        <f>100%-C9</f>
        <v>0.46899999999999997</v>
      </c>
      <c r="G10" t="s">
        <v>382</v>
      </c>
      <c r="H10" s="224">
        <v>3.2000000000000001E-2</v>
      </c>
      <c r="I10" t="s">
        <v>451</v>
      </c>
      <c r="J10" s="222">
        <v>0.75700000000000001</v>
      </c>
      <c r="L10" t="s">
        <v>454</v>
      </c>
      <c r="M10" s="224">
        <v>0.22700000000000001</v>
      </c>
      <c r="O10" t="s">
        <v>434</v>
      </c>
      <c r="P10" s="225">
        <v>0.01</v>
      </c>
    </row>
    <row r="11" spans="1:18">
      <c r="A11" s="98"/>
      <c r="C11" t="s">
        <v>446</v>
      </c>
      <c r="D11" s="222">
        <v>0.22500000000000001</v>
      </c>
      <c r="E11" t="s">
        <v>447</v>
      </c>
      <c r="F11">
        <v>79360</v>
      </c>
      <c r="G11" t="s">
        <v>390</v>
      </c>
      <c r="H11" s="223">
        <v>3.9E-2</v>
      </c>
      <c r="I11" t="s">
        <v>452</v>
      </c>
      <c r="J11" s="222">
        <v>0.24299999999999999</v>
      </c>
      <c r="L11" t="s">
        <v>455</v>
      </c>
      <c r="M11" s="224">
        <v>0.14799999999999999</v>
      </c>
      <c r="O11" t="s">
        <v>466</v>
      </c>
      <c r="P11" s="224">
        <v>0.65600000000000003</v>
      </c>
    </row>
    <row r="12" spans="1:18">
      <c r="A12" s="98"/>
      <c r="E12" t="s">
        <v>415</v>
      </c>
      <c r="F12">
        <v>104620</v>
      </c>
      <c r="G12" t="s">
        <v>408</v>
      </c>
      <c r="H12" s="223">
        <v>3.3000000000000002E-2</v>
      </c>
      <c r="J12" s="222">
        <f>SUM(J10:J11)</f>
        <v>1</v>
      </c>
      <c r="L12" t="s">
        <v>456</v>
      </c>
      <c r="M12" s="224">
        <v>9.7000000000000003E-2</v>
      </c>
      <c r="O12" t="s">
        <v>467</v>
      </c>
      <c r="P12" s="224">
        <v>4.5999999999999999E-2</v>
      </c>
    </row>
    <row r="13" spans="1:18">
      <c r="A13" s="98"/>
      <c r="G13" t="s">
        <v>393</v>
      </c>
      <c r="H13" s="223">
        <v>6.6000000000000003E-2</v>
      </c>
      <c r="L13" t="s">
        <v>457</v>
      </c>
      <c r="M13" s="224">
        <v>7.8E-2</v>
      </c>
      <c r="O13" t="s">
        <v>433</v>
      </c>
      <c r="P13" s="224">
        <v>2E-3</v>
      </c>
    </row>
    <row r="14" spans="1:18">
      <c r="A14" s="98"/>
      <c r="G14" t="s">
        <v>413</v>
      </c>
      <c r="H14" s="223">
        <v>4.1000000000000002E-2</v>
      </c>
      <c r="L14" t="s">
        <v>458</v>
      </c>
      <c r="M14" s="224">
        <v>6.6000000000000003E-2</v>
      </c>
      <c r="O14" t="s">
        <v>469</v>
      </c>
      <c r="P14" s="224">
        <v>0.26600000000000001</v>
      </c>
      <c r="Q14" t="s">
        <v>468</v>
      </c>
    </row>
    <row r="15" spans="1:18">
      <c r="A15" s="98"/>
      <c r="G15" t="s">
        <v>292</v>
      </c>
      <c r="H15" s="223">
        <v>0.53100000000000003</v>
      </c>
      <c r="L15" t="s">
        <v>459</v>
      </c>
      <c r="M15" s="224">
        <v>6.3E-2</v>
      </c>
      <c r="O15" t="s">
        <v>470</v>
      </c>
      <c r="P15" s="224">
        <v>1.9E-2</v>
      </c>
    </row>
    <row r="16" spans="1:18">
      <c r="A16" s="98"/>
      <c r="G16" t="s">
        <v>447</v>
      </c>
      <c r="H16" s="223">
        <v>9.7000000000000003E-2</v>
      </c>
      <c r="L16" t="s">
        <v>460</v>
      </c>
      <c r="M16" s="224">
        <v>5.8999999999999997E-2</v>
      </c>
      <c r="P16" s="225">
        <f>SUM(P10:P15)</f>
        <v>0.99900000000000011</v>
      </c>
    </row>
    <row r="17" spans="1:17">
      <c r="A17" s="98"/>
      <c r="G17" t="s">
        <v>415</v>
      </c>
      <c r="H17" s="223">
        <v>0.128</v>
      </c>
      <c r="L17" t="s">
        <v>461</v>
      </c>
      <c r="M17" s="224">
        <v>4.8000000000000001E-2</v>
      </c>
      <c r="P17" s="60" t="s">
        <v>472</v>
      </c>
    </row>
    <row r="18" spans="1:17">
      <c r="G18" t="s">
        <v>419</v>
      </c>
      <c r="H18" s="223">
        <v>3.3000000000000002E-2</v>
      </c>
      <c r="L18" t="s">
        <v>462</v>
      </c>
      <c r="M18" s="224">
        <v>4.8000000000000001E-2</v>
      </c>
      <c r="P18" s="60" t="s">
        <v>471</v>
      </c>
      <c r="Q18" s="222">
        <v>1.4999999999999999E-2</v>
      </c>
    </row>
    <row r="19" spans="1:17">
      <c r="H19" s="224">
        <f>SUM(H10:H18)</f>
        <v>1</v>
      </c>
      <c r="L19" t="s">
        <v>463</v>
      </c>
      <c r="M19" s="224">
        <v>4.1000000000000002E-2</v>
      </c>
    </row>
    <row r="20" spans="1:17">
      <c r="L20" t="s">
        <v>464</v>
      </c>
      <c r="M20" s="224">
        <v>3.5999999999999997E-2</v>
      </c>
    </row>
    <row r="21" spans="1:17">
      <c r="A21" s="215" t="s">
        <v>427</v>
      </c>
      <c r="M21" s="224">
        <f>SUM(M10:M20)</f>
        <v>0.91099999999999992</v>
      </c>
    </row>
    <row r="22" spans="1:17" ht="15">
      <c r="B22" s="216" t="s">
        <v>428</v>
      </c>
      <c r="F22" s="216" t="s">
        <v>429</v>
      </c>
    </row>
    <row r="23" spans="1:17" ht="15">
      <c r="A23" s="457" t="s">
        <v>0</v>
      </c>
      <c r="B23" s="457" t="s">
        <v>430</v>
      </c>
      <c r="C23" s="457"/>
      <c r="D23" s="457"/>
      <c r="E23" s="457"/>
      <c r="F23" s="217" t="s">
        <v>430</v>
      </c>
    </row>
    <row r="24" spans="1:17" ht="15">
      <c r="A24" s="457"/>
      <c r="B24" s="457" t="s">
        <v>431</v>
      </c>
      <c r="C24" s="457"/>
      <c r="D24" s="457"/>
      <c r="E24" s="457"/>
      <c r="F24" s="218" t="s">
        <v>431</v>
      </c>
    </row>
    <row r="25" spans="1:17" ht="105">
      <c r="A25" s="457"/>
      <c r="B25" s="218" t="s">
        <v>432</v>
      </c>
      <c r="C25" s="218" t="s">
        <v>433</v>
      </c>
      <c r="D25" s="218" t="s">
        <v>434</v>
      </c>
      <c r="E25" s="218" t="s">
        <v>435</v>
      </c>
      <c r="F25" s="218" t="s">
        <v>436</v>
      </c>
      <c r="G25" s="216" t="s">
        <v>437</v>
      </c>
    </row>
    <row r="26" spans="1:17" ht="15">
      <c r="A26" s="457"/>
      <c r="B26" s="218" t="s">
        <v>438</v>
      </c>
      <c r="C26" s="218" t="s">
        <v>438</v>
      </c>
      <c r="D26" s="218" t="s">
        <v>438</v>
      </c>
      <c r="E26" s="218" t="s">
        <v>438</v>
      </c>
      <c r="F26" s="218" t="s">
        <v>438</v>
      </c>
    </row>
    <row r="27" spans="1:17" ht="15">
      <c r="A27" s="457"/>
      <c r="B27" s="218" t="s">
        <v>439</v>
      </c>
      <c r="C27" s="218" t="s">
        <v>439</v>
      </c>
      <c r="D27" s="218" t="s">
        <v>439</v>
      </c>
      <c r="E27" s="218" t="s">
        <v>439</v>
      </c>
      <c r="F27" s="218" t="s">
        <v>439</v>
      </c>
    </row>
    <row r="28" spans="1:17">
      <c r="A28" t="s">
        <v>9</v>
      </c>
      <c r="B28" s="219">
        <v>2688</v>
      </c>
      <c r="C28" s="219">
        <v>6</v>
      </c>
      <c r="D28" s="219">
        <v>4</v>
      </c>
      <c r="E28" s="219">
        <v>120</v>
      </c>
      <c r="F28" s="219">
        <v>87</v>
      </c>
      <c r="G28" s="220">
        <f>B28+F28</f>
        <v>2775</v>
      </c>
    </row>
    <row r="29" spans="1:17">
      <c r="A29" t="s">
        <v>10</v>
      </c>
      <c r="B29" s="219">
        <v>6913</v>
      </c>
      <c r="C29" s="219">
        <v>37</v>
      </c>
      <c r="D29" s="219">
        <v>25</v>
      </c>
      <c r="E29" s="219">
        <v>238</v>
      </c>
      <c r="F29" s="219">
        <v>195</v>
      </c>
      <c r="G29" s="220">
        <f t="shared" ref="G29:G69" si="0">B29+F29</f>
        <v>7108</v>
      </c>
    </row>
    <row r="30" spans="1:17">
      <c r="A30" t="s">
        <v>11</v>
      </c>
      <c r="B30" s="219">
        <v>7514</v>
      </c>
      <c r="C30" s="219">
        <v>21</v>
      </c>
      <c r="D30" s="219">
        <v>17</v>
      </c>
      <c r="E30" s="219">
        <v>256</v>
      </c>
      <c r="F30" s="219">
        <v>239</v>
      </c>
      <c r="G30" s="220">
        <f t="shared" si="0"/>
        <v>7753</v>
      </c>
    </row>
    <row r="31" spans="1:17">
      <c r="A31" t="s">
        <v>12</v>
      </c>
      <c r="B31" s="219">
        <v>3341</v>
      </c>
      <c r="C31" s="219">
        <v>17</v>
      </c>
      <c r="D31" s="219">
        <v>10</v>
      </c>
      <c r="E31" s="219">
        <v>124</v>
      </c>
      <c r="F31" s="219">
        <v>146</v>
      </c>
      <c r="G31" s="220">
        <f t="shared" si="0"/>
        <v>3487</v>
      </c>
    </row>
    <row r="32" spans="1:17">
      <c r="A32" t="s">
        <v>13</v>
      </c>
      <c r="B32" s="219">
        <v>12976</v>
      </c>
      <c r="C32" s="219">
        <v>11</v>
      </c>
      <c r="D32" s="219">
        <v>74</v>
      </c>
      <c r="E32" s="219">
        <v>250</v>
      </c>
      <c r="F32" s="219">
        <v>145</v>
      </c>
      <c r="G32" s="220">
        <f t="shared" si="0"/>
        <v>13121</v>
      </c>
    </row>
    <row r="33" spans="1:7">
      <c r="A33" t="s">
        <v>14</v>
      </c>
      <c r="B33" s="219">
        <v>8864</v>
      </c>
      <c r="C33" s="219">
        <v>37</v>
      </c>
      <c r="D33" s="219">
        <v>34</v>
      </c>
      <c r="E33" s="219">
        <v>268</v>
      </c>
      <c r="F33" s="219">
        <v>234</v>
      </c>
      <c r="G33" s="220">
        <f t="shared" si="0"/>
        <v>9098</v>
      </c>
    </row>
    <row r="34" spans="1:7">
      <c r="A34" t="s">
        <v>15</v>
      </c>
      <c r="B34" s="219">
        <v>4030</v>
      </c>
      <c r="C34" s="219">
        <v>19</v>
      </c>
      <c r="D34" s="219">
        <v>14</v>
      </c>
      <c r="E34" s="219">
        <v>158</v>
      </c>
      <c r="F34" s="219">
        <v>146</v>
      </c>
      <c r="G34" s="220">
        <f t="shared" si="0"/>
        <v>4176</v>
      </c>
    </row>
    <row r="35" spans="1:7">
      <c r="A35" t="s">
        <v>16</v>
      </c>
      <c r="B35" s="219">
        <v>16563</v>
      </c>
      <c r="C35" s="219">
        <v>20</v>
      </c>
      <c r="D35" s="219">
        <v>96</v>
      </c>
      <c r="E35" s="219">
        <v>270</v>
      </c>
      <c r="F35" s="219">
        <v>200</v>
      </c>
      <c r="G35" s="220">
        <f t="shared" si="0"/>
        <v>16763</v>
      </c>
    </row>
    <row r="36" spans="1:7">
      <c r="A36" t="s">
        <v>17</v>
      </c>
      <c r="B36" s="219">
        <v>2480</v>
      </c>
      <c r="C36" s="219">
        <v>9</v>
      </c>
      <c r="D36" s="219">
        <v>6</v>
      </c>
      <c r="E36" s="219">
        <v>112</v>
      </c>
      <c r="F36" s="219">
        <v>115</v>
      </c>
      <c r="G36" s="220">
        <f t="shared" si="0"/>
        <v>2595</v>
      </c>
    </row>
    <row r="37" spans="1:7">
      <c r="A37" t="s">
        <v>18</v>
      </c>
      <c r="B37" s="219">
        <v>2206</v>
      </c>
      <c r="C37" s="219">
        <v>24</v>
      </c>
      <c r="D37" s="219">
        <v>3</v>
      </c>
      <c r="E37" s="219">
        <v>111</v>
      </c>
      <c r="F37" s="219">
        <v>107</v>
      </c>
      <c r="G37" s="220">
        <f t="shared" si="0"/>
        <v>2313</v>
      </c>
    </row>
    <row r="38" spans="1:7">
      <c r="A38" t="s">
        <v>19</v>
      </c>
      <c r="B38" s="219">
        <v>3570</v>
      </c>
      <c r="C38" s="219">
        <v>25</v>
      </c>
      <c r="D38" s="219">
        <v>11</v>
      </c>
      <c r="E38" s="219">
        <v>146</v>
      </c>
      <c r="F38" s="219">
        <v>143</v>
      </c>
      <c r="G38" s="220">
        <f t="shared" si="0"/>
        <v>3713</v>
      </c>
    </row>
    <row r="39" spans="1:7">
      <c r="A39" t="s">
        <v>20</v>
      </c>
      <c r="B39" s="219">
        <v>14657</v>
      </c>
      <c r="C39" s="219">
        <v>36</v>
      </c>
      <c r="D39" s="219">
        <v>51</v>
      </c>
      <c r="E39" s="219">
        <v>353</v>
      </c>
      <c r="F39" s="219">
        <v>277</v>
      </c>
      <c r="G39" s="220">
        <f t="shared" si="0"/>
        <v>14934</v>
      </c>
    </row>
    <row r="40" spans="1:7">
      <c r="A40" t="s">
        <v>21</v>
      </c>
      <c r="B40" s="219">
        <v>5258</v>
      </c>
      <c r="C40" s="219">
        <v>21</v>
      </c>
      <c r="D40" s="219">
        <v>5</v>
      </c>
      <c r="E40" s="219">
        <v>185</v>
      </c>
      <c r="F40" s="219">
        <v>195</v>
      </c>
      <c r="G40" s="220">
        <f t="shared" si="0"/>
        <v>5453</v>
      </c>
    </row>
    <row r="41" spans="1:7">
      <c r="A41" t="s">
        <v>22</v>
      </c>
      <c r="B41" s="219">
        <v>7957</v>
      </c>
      <c r="C41" s="219">
        <v>18</v>
      </c>
      <c r="D41" s="219">
        <v>44</v>
      </c>
      <c r="E41" s="219">
        <v>181</v>
      </c>
      <c r="F41" s="219">
        <v>197</v>
      </c>
      <c r="G41" s="220">
        <f t="shared" si="0"/>
        <v>8154</v>
      </c>
    </row>
    <row r="42" spans="1:7">
      <c r="A42" t="s">
        <v>23</v>
      </c>
      <c r="B42" s="219">
        <v>5496</v>
      </c>
      <c r="C42" s="219">
        <v>12</v>
      </c>
      <c r="D42" s="219">
        <v>5</v>
      </c>
      <c r="E42" s="219">
        <v>212</v>
      </c>
      <c r="F42" s="219">
        <v>211</v>
      </c>
      <c r="G42" s="220">
        <f t="shared" si="0"/>
        <v>5707</v>
      </c>
    </row>
    <row r="43" spans="1:7">
      <c r="A43" t="s">
        <v>24</v>
      </c>
      <c r="B43" s="219">
        <v>6237</v>
      </c>
      <c r="C43" s="219">
        <v>29</v>
      </c>
      <c r="D43" s="219">
        <v>9</v>
      </c>
      <c r="E43" s="219">
        <v>187</v>
      </c>
      <c r="F43" s="219">
        <v>180</v>
      </c>
      <c r="G43" s="220">
        <f t="shared" si="0"/>
        <v>6417</v>
      </c>
    </row>
    <row r="44" spans="1:7">
      <c r="A44" t="s">
        <v>25</v>
      </c>
      <c r="B44" s="219">
        <v>15555</v>
      </c>
      <c r="C44" s="219">
        <v>30</v>
      </c>
      <c r="D44" s="219">
        <v>93</v>
      </c>
      <c r="E44" s="219">
        <v>307</v>
      </c>
      <c r="F44" s="219">
        <v>253</v>
      </c>
      <c r="G44" s="220">
        <f t="shared" si="0"/>
        <v>15808</v>
      </c>
    </row>
    <row r="45" spans="1:7">
      <c r="A45" t="s">
        <v>26</v>
      </c>
      <c r="B45" s="219">
        <v>33114</v>
      </c>
      <c r="C45" s="219">
        <v>46</v>
      </c>
      <c r="D45" s="219">
        <v>210</v>
      </c>
      <c r="E45" s="219">
        <v>460</v>
      </c>
      <c r="F45" s="219">
        <v>261</v>
      </c>
      <c r="G45" s="220">
        <f t="shared" si="0"/>
        <v>33375</v>
      </c>
    </row>
    <row r="46" spans="1:7">
      <c r="A46" t="s">
        <v>27</v>
      </c>
      <c r="B46" s="219">
        <v>7461</v>
      </c>
      <c r="C46" s="219">
        <v>30</v>
      </c>
      <c r="D46" s="219">
        <v>25</v>
      </c>
      <c r="E46" s="219">
        <v>314</v>
      </c>
      <c r="F46" s="219">
        <v>254</v>
      </c>
      <c r="G46" s="220">
        <f t="shared" si="0"/>
        <v>7715</v>
      </c>
    </row>
    <row r="47" spans="1:7">
      <c r="A47" t="s">
        <v>28</v>
      </c>
      <c r="B47" s="219">
        <v>6318</v>
      </c>
      <c r="C47" s="219">
        <v>31</v>
      </c>
      <c r="D47" s="219">
        <v>16</v>
      </c>
      <c r="E47" s="219">
        <v>223</v>
      </c>
      <c r="F47" s="219">
        <v>202</v>
      </c>
      <c r="G47" s="220">
        <f t="shared" si="0"/>
        <v>6520</v>
      </c>
    </row>
    <row r="48" spans="1:7">
      <c r="A48" t="s">
        <v>29</v>
      </c>
      <c r="B48" s="219">
        <v>27976</v>
      </c>
      <c r="C48" s="219">
        <v>25</v>
      </c>
      <c r="D48" s="219">
        <v>134</v>
      </c>
      <c r="E48" s="219">
        <v>323</v>
      </c>
      <c r="F48" s="219">
        <v>243</v>
      </c>
      <c r="G48" s="220">
        <f t="shared" si="0"/>
        <v>28219</v>
      </c>
    </row>
    <row r="49" spans="1:7">
      <c r="A49" t="s">
        <v>30</v>
      </c>
      <c r="B49" s="219">
        <v>3522</v>
      </c>
      <c r="C49" s="219">
        <v>21</v>
      </c>
      <c r="D49" s="219">
        <v>18</v>
      </c>
      <c r="E49" s="219">
        <v>133</v>
      </c>
      <c r="F49" s="219">
        <v>142</v>
      </c>
      <c r="G49" s="220">
        <f t="shared" si="0"/>
        <v>3664</v>
      </c>
    </row>
    <row r="50" spans="1:7">
      <c r="A50" t="s">
        <v>31</v>
      </c>
      <c r="B50" s="219">
        <v>2680</v>
      </c>
      <c r="C50" s="219">
        <v>9</v>
      </c>
      <c r="D50" s="219">
        <v>7</v>
      </c>
      <c r="E50" s="219">
        <v>134</v>
      </c>
      <c r="F50" s="219">
        <v>143</v>
      </c>
      <c r="G50" s="220">
        <f t="shared" si="0"/>
        <v>2823</v>
      </c>
    </row>
    <row r="51" spans="1:7">
      <c r="A51" t="s">
        <v>32</v>
      </c>
      <c r="B51" s="219">
        <v>3951</v>
      </c>
      <c r="C51" s="219">
        <v>17</v>
      </c>
      <c r="D51" s="219">
        <v>17</v>
      </c>
      <c r="E51" s="219">
        <v>145</v>
      </c>
      <c r="F51" s="219">
        <v>126</v>
      </c>
      <c r="G51" s="220">
        <f t="shared" si="0"/>
        <v>4077</v>
      </c>
    </row>
    <row r="52" spans="1:7">
      <c r="A52" t="s">
        <v>33</v>
      </c>
      <c r="B52" s="219">
        <v>11245</v>
      </c>
      <c r="C52" s="219">
        <v>19</v>
      </c>
      <c r="D52" s="219">
        <v>19</v>
      </c>
      <c r="E52" s="219">
        <v>329</v>
      </c>
      <c r="F52" s="219">
        <v>273</v>
      </c>
      <c r="G52" s="220">
        <f t="shared" si="0"/>
        <v>11518</v>
      </c>
    </row>
    <row r="53" spans="1:7">
      <c r="A53" t="s">
        <v>34</v>
      </c>
      <c r="B53" s="219">
        <v>5550</v>
      </c>
      <c r="C53" s="219">
        <v>26</v>
      </c>
      <c r="D53" s="219">
        <v>9</v>
      </c>
      <c r="E53" s="219">
        <v>255</v>
      </c>
      <c r="F53" s="219">
        <v>169</v>
      </c>
      <c r="G53" s="220">
        <f t="shared" si="0"/>
        <v>5719</v>
      </c>
    </row>
    <row r="54" spans="1:7">
      <c r="A54" t="s">
        <v>35</v>
      </c>
      <c r="B54" s="219">
        <v>3293</v>
      </c>
      <c r="C54" s="219">
        <v>19</v>
      </c>
      <c r="D54" s="219">
        <v>9</v>
      </c>
      <c r="E54" s="219">
        <v>158</v>
      </c>
      <c r="F54" s="219">
        <v>167</v>
      </c>
      <c r="G54" s="220">
        <f t="shared" si="0"/>
        <v>3460</v>
      </c>
    </row>
    <row r="55" spans="1:7">
      <c r="A55" t="s">
        <v>36</v>
      </c>
      <c r="B55" s="219">
        <v>8712</v>
      </c>
      <c r="C55" s="219">
        <v>26</v>
      </c>
      <c r="D55" s="219">
        <v>26</v>
      </c>
      <c r="E55" s="219">
        <v>209</v>
      </c>
      <c r="F55" s="219">
        <v>170</v>
      </c>
      <c r="G55" s="220">
        <f t="shared" si="0"/>
        <v>8882</v>
      </c>
    </row>
    <row r="56" spans="1:7">
      <c r="A56" t="s">
        <v>37</v>
      </c>
      <c r="B56" s="219">
        <v>3817</v>
      </c>
      <c r="C56" s="219">
        <v>19</v>
      </c>
      <c r="D56" s="219">
        <v>9</v>
      </c>
      <c r="E56" s="219">
        <v>187</v>
      </c>
      <c r="F56" s="219">
        <v>153</v>
      </c>
      <c r="G56" s="220">
        <f t="shared" si="0"/>
        <v>3970</v>
      </c>
    </row>
    <row r="57" spans="1:7">
      <c r="A57" t="s">
        <v>38</v>
      </c>
      <c r="B57" s="219">
        <v>3215</v>
      </c>
      <c r="C57" s="219">
        <v>10</v>
      </c>
      <c r="D57" s="219">
        <v>10</v>
      </c>
      <c r="E57" s="219">
        <v>127</v>
      </c>
      <c r="F57" s="219">
        <v>100</v>
      </c>
      <c r="G57" s="220">
        <f t="shared" si="0"/>
        <v>3315</v>
      </c>
    </row>
    <row r="58" spans="1:7">
      <c r="A58" t="s">
        <v>39</v>
      </c>
      <c r="B58" s="219">
        <v>19266</v>
      </c>
      <c r="C58" s="219">
        <v>26</v>
      </c>
      <c r="D58" s="219">
        <v>114</v>
      </c>
      <c r="E58" s="219">
        <v>274</v>
      </c>
      <c r="F58" s="219">
        <v>190</v>
      </c>
      <c r="G58" s="220">
        <f t="shared" si="0"/>
        <v>19456</v>
      </c>
    </row>
    <row r="59" spans="1:7">
      <c r="A59" t="s">
        <v>40</v>
      </c>
      <c r="B59" s="219">
        <v>4691</v>
      </c>
      <c r="C59" s="219">
        <v>18</v>
      </c>
      <c r="D59" s="219">
        <v>16</v>
      </c>
      <c r="E59" s="219">
        <v>228</v>
      </c>
      <c r="F59" s="219">
        <v>163</v>
      </c>
      <c r="G59" s="220">
        <f t="shared" si="0"/>
        <v>4854</v>
      </c>
    </row>
    <row r="60" spans="1:7">
      <c r="A60" t="s">
        <v>41</v>
      </c>
      <c r="B60" s="219">
        <v>30835</v>
      </c>
      <c r="C60" s="219">
        <v>42</v>
      </c>
      <c r="D60" s="219">
        <v>135</v>
      </c>
      <c r="E60" s="219">
        <v>398</v>
      </c>
      <c r="F60" s="219">
        <v>343</v>
      </c>
      <c r="G60" s="220">
        <f t="shared" si="0"/>
        <v>31178</v>
      </c>
    </row>
    <row r="61" spans="1:7">
      <c r="A61" t="s">
        <v>42</v>
      </c>
      <c r="B61" s="219">
        <v>6340</v>
      </c>
      <c r="C61" s="219">
        <v>27</v>
      </c>
      <c r="D61" s="219">
        <v>26</v>
      </c>
      <c r="E61" s="219">
        <v>151</v>
      </c>
      <c r="F61" s="219">
        <v>154</v>
      </c>
      <c r="G61" s="220">
        <f t="shared" si="0"/>
        <v>6494</v>
      </c>
    </row>
    <row r="62" spans="1:7">
      <c r="A62" t="s">
        <v>43</v>
      </c>
      <c r="B62" s="219">
        <v>2200</v>
      </c>
      <c r="C62" s="219">
        <v>13</v>
      </c>
      <c r="D62" s="219">
        <v>2</v>
      </c>
      <c r="E62" s="219">
        <v>78</v>
      </c>
      <c r="F62" s="219">
        <v>81</v>
      </c>
      <c r="G62" s="220">
        <f t="shared" si="0"/>
        <v>2281</v>
      </c>
    </row>
    <row r="63" spans="1:7">
      <c r="A63" t="s">
        <v>44</v>
      </c>
      <c r="B63" s="219">
        <v>2629</v>
      </c>
      <c r="C63" s="219">
        <v>14</v>
      </c>
      <c r="D63" s="219">
        <v>3</v>
      </c>
      <c r="E63" s="219">
        <v>74</v>
      </c>
      <c r="F63" s="219">
        <v>115</v>
      </c>
      <c r="G63" s="220">
        <f t="shared" si="0"/>
        <v>2744</v>
      </c>
    </row>
    <row r="64" spans="1:7">
      <c r="A64" t="s">
        <v>45</v>
      </c>
      <c r="B64" s="219">
        <v>8245</v>
      </c>
      <c r="C64" s="219">
        <v>19</v>
      </c>
      <c r="D64" s="219">
        <v>23</v>
      </c>
      <c r="E64" s="219">
        <v>203</v>
      </c>
      <c r="F64" s="219">
        <v>265</v>
      </c>
      <c r="G64" s="220">
        <f t="shared" si="0"/>
        <v>8510</v>
      </c>
    </row>
    <row r="65" spans="1:7">
      <c r="A65" t="s">
        <v>46</v>
      </c>
      <c r="B65" s="219">
        <v>5705</v>
      </c>
      <c r="C65" s="219">
        <v>60</v>
      </c>
      <c r="D65" s="219">
        <v>15</v>
      </c>
      <c r="E65" s="219">
        <v>157</v>
      </c>
      <c r="F65" s="219">
        <v>112</v>
      </c>
      <c r="G65" s="220">
        <f t="shared" si="0"/>
        <v>5817</v>
      </c>
    </row>
    <row r="66" spans="1:7">
      <c r="A66" t="s">
        <v>47</v>
      </c>
      <c r="B66" s="219">
        <v>11764</v>
      </c>
      <c r="C66" s="219">
        <v>34</v>
      </c>
      <c r="D66" s="219">
        <v>76</v>
      </c>
      <c r="E66" s="219">
        <v>358</v>
      </c>
      <c r="F66" s="219">
        <v>275</v>
      </c>
      <c r="G66" s="220">
        <f t="shared" si="0"/>
        <v>12039</v>
      </c>
    </row>
    <row r="67" spans="1:7">
      <c r="A67" t="s">
        <v>48</v>
      </c>
      <c r="B67" s="219">
        <v>23610</v>
      </c>
      <c r="C67" s="219">
        <v>48</v>
      </c>
      <c r="D67" s="219">
        <v>99</v>
      </c>
      <c r="E67" s="219">
        <v>467</v>
      </c>
      <c r="F67" s="219">
        <v>353</v>
      </c>
      <c r="G67" s="220">
        <f t="shared" si="0"/>
        <v>23963</v>
      </c>
    </row>
    <row r="68" spans="1:7">
      <c r="A68" t="s">
        <v>49</v>
      </c>
      <c r="B68" s="219">
        <v>8311</v>
      </c>
      <c r="C68" s="219">
        <v>24</v>
      </c>
      <c r="D68" s="219">
        <v>48</v>
      </c>
      <c r="E68" s="219">
        <v>213</v>
      </c>
      <c r="F68" s="219">
        <v>152</v>
      </c>
      <c r="G68" s="220">
        <f t="shared" si="0"/>
        <v>8463</v>
      </c>
    </row>
    <row r="69" spans="1:7" ht="13.5" thickBot="1">
      <c r="A69" t="s">
        <v>50</v>
      </c>
      <c r="B69" s="219">
        <v>407531</v>
      </c>
      <c r="C69" s="219">
        <v>839</v>
      </c>
      <c r="D69" s="219">
        <v>6423</v>
      </c>
      <c r="E69" s="219">
        <v>6838</v>
      </c>
      <c r="F69" s="219">
        <v>4387</v>
      </c>
      <c r="G69" s="220">
        <f t="shared" si="0"/>
        <v>411918</v>
      </c>
    </row>
    <row r="70" spans="1:7" ht="13.5" thickBot="1">
      <c r="A70" t="s">
        <v>440</v>
      </c>
      <c r="B70" s="221">
        <f>SUM(B28:B69)</f>
        <v>778286</v>
      </c>
      <c r="C70" s="221"/>
      <c r="D70" s="221"/>
      <c r="E70" s="221"/>
      <c r="F70" s="220">
        <f>SUM(F28:F69)</f>
        <v>12063</v>
      </c>
      <c r="G70" s="220">
        <f>SUM(G28:G69)</f>
        <v>790349</v>
      </c>
    </row>
  </sheetData>
  <mergeCells count="3">
    <mergeCell ref="A23:A27"/>
    <mergeCell ref="B23:E23"/>
    <mergeCell ref="B24:E24"/>
  </mergeCells>
  <hyperlinks>
    <hyperlink ref="A7"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10</vt:i4>
      </vt:variant>
    </vt:vector>
  </HeadingPairs>
  <TitlesOfParts>
    <vt:vector size="10" baseType="lpstr">
      <vt:lpstr>Liczba PES</vt:lpstr>
      <vt:lpstr>Przepływ PES</vt:lpstr>
      <vt:lpstr>Wsparcie OWES 2016-2018</vt:lpstr>
      <vt:lpstr>Wsparcie 2016-7</vt:lpstr>
      <vt:lpstr>Wsparcie 2018</vt:lpstr>
      <vt:lpstr>WTZ - szczegóły</vt:lpstr>
      <vt:lpstr>ZAZ - szczegóły</vt:lpstr>
      <vt:lpstr>ZPCh - szczegóły</vt:lpstr>
      <vt:lpstr>Biznes</vt:lpstr>
      <vt:lpstr>Definicje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Pilecki</dc:creator>
  <cp:lastModifiedBy>Krzysztof Pilecki</cp:lastModifiedBy>
  <dcterms:created xsi:type="dcterms:W3CDTF">2019-10-23T11:39:57Z</dcterms:created>
  <dcterms:modified xsi:type="dcterms:W3CDTF">2019-11-07T11:59:30Z</dcterms:modified>
</cp:coreProperties>
</file>